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10nonEU\"/>
    </mc:Choice>
  </mc:AlternateContent>
  <xr:revisionPtr revIDLastSave="0" documentId="13_ncr:1_{0548E3A4-CBD6-42FA-AE4A-698D94387FC8}" xr6:coauthVersionLast="45" xr6:coauthVersionMax="45" xr10:uidLastSave="{00000000-0000-0000-0000-000000000000}"/>
  <bookViews>
    <workbookView xWindow="-110" yWindow="-110" windowWidth="19420" windowHeight="10420" activeTab="1" xr2:uid="{00000000-000D-0000-FFFF-FFFF00000000}"/>
  </bookViews>
  <sheets>
    <sheet name="Notes" sheetId="4" r:id="rId1"/>
    <sheet name="Charts" sheetId="28" r:id="rId2"/>
    <sheet name="Exports" sheetId="50" r:id="rId3"/>
    <sheet name="ExportsCoreVPA" sheetId="22" r:id="rId4"/>
    <sheet name="ExportsTimberSectorMinusCoreVPA" sheetId="21" r:id="rId5"/>
    <sheet name="ExportsLogs" sheetId="38" r:id="rId6"/>
    <sheet name="ExportsSawnWood" sheetId="39" r:id="rId7"/>
    <sheet name="ExportsVeneer" sheetId="37" r:id="rId8"/>
    <sheet name="ExportsPlywood" sheetId="36" r:id="rId9"/>
    <sheet name="ExportsOtherPanels" sheetId="35" r:id="rId10"/>
    <sheet name="ExportsMouldings&amp;Joinery" sheetId="43" r:id="rId11"/>
    <sheet name="ExportsFurniture" sheetId="42" r:id="rId12"/>
    <sheet name="ExportsChips&amp;Residues" sheetId="49" r:id="rId13"/>
    <sheet name="  " sheetId="51" r:id="rId14"/>
    <sheet name=" " sheetId="3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M110" i="3" l="1"/>
  <c r="BL110" i="3"/>
  <c r="BK110" i="3"/>
  <c r="BJ110" i="3"/>
  <c r="BI110" i="3"/>
  <c r="BH110" i="3"/>
  <c r="BG110" i="3"/>
  <c r="BF110" i="3"/>
  <c r="BE110" i="3"/>
  <c r="BD110" i="3"/>
  <c r="BC110" i="3"/>
  <c r="BM109" i="3"/>
  <c r="BL109" i="3"/>
  <c r="BK109" i="3"/>
  <c r="BJ109" i="3"/>
  <c r="BI109" i="3"/>
  <c r="BH109" i="3"/>
  <c r="BG109" i="3"/>
  <c r="BF109" i="3"/>
  <c r="BE109" i="3"/>
  <c r="BD109" i="3"/>
  <c r="BC109" i="3"/>
  <c r="BM108" i="3"/>
  <c r="BL108" i="3"/>
  <c r="BK108" i="3"/>
  <c r="BJ108" i="3"/>
  <c r="BI108" i="3"/>
  <c r="BH108" i="3"/>
  <c r="BG108" i="3"/>
  <c r="BF108" i="3"/>
  <c r="BE108" i="3"/>
  <c r="BD108" i="3"/>
  <c r="BC108" i="3"/>
  <c r="BM107" i="3"/>
  <c r="BL107" i="3"/>
  <c r="BK107" i="3"/>
  <c r="BJ107" i="3"/>
  <c r="BI107" i="3"/>
  <c r="BH107" i="3"/>
  <c r="BG107" i="3"/>
  <c r="BF107" i="3"/>
  <c r="BE107" i="3"/>
  <c r="BD107" i="3"/>
  <c r="BC107" i="3"/>
  <c r="BM106" i="3"/>
  <c r="BL106" i="3"/>
  <c r="BK106" i="3"/>
  <c r="BJ106" i="3"/>
  <c r="BI106" i="3"/>
  <c r="BH106" i="3"/>
  <c r="BG106" i="3"/>
  <c r="BF106" i="3"/>
  <c r="BE106" i="3"/>
  <c r="BD106" i="3"/>
  <c r="BC106" i="3"/>
  <c r="BM105" i="3"/>
  <c r="BL105" i="3"/>
  <c r="BK105" i="3"/>
  <c r="BJ105" i="3"/>
  <c r="BI105" i="3"/>
  <c r="BH105" i="3"/>
  <c r="BG105" i="3"/>
  <c r="BF105" i="3"/>
  <c r="BE105" i="3"/>
  <c r="BD105" i="3"/>
  <c r="BC105" i="3"/>
  <c r="BM104" i="3"/>
  <c r="BL104" i="3"/>
  <c r="BK104" i="3"/>
  <c r="BJ104" i="3"/>
  <c r="BI104" i="3"/>
  <c r="BH104" i="3"/>
  <c r="BG104" i="3"/>
  <c r="BF104" i="3"/>
  <c r="BE104" i="3"/>
  <c r="BD104" i="3"/>
  <c r="BC104" i="3"/>
  <c r="BN110" i="3"/>
  <c r="BN109" i="3"/>
  <c r="BN108" i="3"/>
  <c r="BN107" i="3"/>
  <c r="BN106" i="3"/>
  <c r="BN105" i="3"/>
  <c r="BN104" i="3"/>
  <c r="BB118" i="3"/>
  <c r="BA118" i="3"/>
  <c r="AZ118" i="3"/>
  <c r="AY118" i="3"/>
  <c r="AX118" i="3"/>
  <c r="AW118" i="3"/>
  <c r="AV118" i="3"/>
  <c r="BN118" i="3" s="1"/>
  <c r="AU118" i="3"/>
  <c r="AT118" i="3"/>
  <c r="AS118" i="3"/>
  <c r="AR118" i="3"/>
  <c r="BJ118" i="3" s="1"/>
  <c r="AQ118" i="3"/>
  <c r="AP118" i="3"/>
  <c r="AO118" i="3"/>
  <c r="BG118" i="3" s="1"/>
  <c r="AN118" i="3"/>
  <c r="BF118" i="3" s="1"/>
  <c r="AM118" i="3"/>
  <c r="BE118" i="3" s="1"/>
  <c r="AL118" i="3"/>
  <c r="AK118" i="3"/>
  <c r="AJ118" i="3"/>
  <c r="AI118" i="3"/>
  <c r="AH118" i="3"/>
  <c r="AG118" i="3"/>
  <c r="AF118" i="3"/>
  <c r="AE118" i="3"/>
  <c r="AD118" i="3"/>
  <c r="AC118" i="3"/>
  <c r="BK118" i="3"/>
  <c r="BH118" i="3"/>
  <c r="BC118" i="3"/>
  <c r="BM118" i="3"/>
  <c r="BL118" i="3"/>
  <c r="BI118" i="3"/>
  <c r="BD118" i="3"/>
  <c r="A118" i="3"/>
  <c r="AA106" i="3"/>
  <c r="Z106" i="3"/>
  <c r="Y106" i="3"/>
  <c r="X106" i="3"/>
  <c r="W106" i="3"/>
  <c r="V106" i="3"/>
  <c r="U106" i="3"/>
  <c r="T106" i="3"/>
  <c r="S106" i="3"/>
  <c r="R106" i="3"/>
  <c r="Q106" i="3"/>
  <c r="P106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B106" i="3"/>
  <c r="A106" i="3"/>
  <c r="AB43" i="39"/>
  <c r="AA43" i="39"/>
  <c r="Z43" i="39"/>
  <c r="Y43" i="39"/>
  <c r="X43" i="39"/>
  <c r="W43" i="39"/>
  <c r="V43" i="39"/>
  <c r="U43" i="39"/>
  <c r="AB42" i="39"/>
  <c r="AA42" i="39"/>
  <c r="Z42" i="39"/>
  <c r="Y42" i="39"/>
  <c r="X42" i="39"/>
  <c r="W42" i="39"/>
  <c r="V42" i="39"/>
  <c r="U42" i="39"/>
  <c r="BC43" i="39"/>
  <c r="BB43" i="39"/>
  <c r="BA43" i="39"/>
  <c r="AZ43" i="39"/>
  <c r="AY43" i="39"/>
  <c r="AX43" i="39"/>
  <c r="AW43" i="39"/>
  <c r="AV43" i="39"/>
  <c r="BC42" i="39"/>
  <c r="BB42" i="39"/>
  <c r="BA42" i="39"/>
  <c r="AZ42" i="39"/>
  <c r="AY42" i="39"/>
  <c r="AX42" i="39"/>
  <c r="AW42" i="39"/>
  <c r="AV42" i="39"/>
  <c r="BC38" i="39"/>
  <c r="BB38" i="39"/>
  <c r="BA38" i="39"/>
  <c r="AZ38" i="39"/>
  <c r="AY38" i="39"/>
  <c r="AX38" i="39"/>
  <c r="AW38" i="39"/>
  <c r="AV38" i="39"/>
  <c r="AU38" i="39"/>
  <c r="AT38" i="39"/>
  <c r="AS38" i="39"/>
  <c r="AR38" i="39"/>
  <c r="AQ38" i="39"/>
  <c r="AP38" i="39"/>
  <c r="AO38" i="39"/>
  <c r="AN38" i="39"/>
  <c r="AM38" i="39"/>
  <c r="AL38" i="39"/>
  <c r="AK38" i="39"/>
  <c r="AJ38" i="39"/>
  <c r="AI38" i="39"/>
  <c r="AH38" i="39"/>
  <c r="AG38" i="39"/>
  <c r="AF38" i="39"/>
  <c r="AE38" i="39"/>
  <c r="AD38" i="39"/>
  <c r="AB38" i="39"/>
  <c r="AA38" i="39"/>
  <c r="Z38" i="39"/>
  <c r="Y38" i="39"/>
  <c r="X38" i="39"/>
  <c r="W38" i="39"/>
  <c r="V38" i="39"/>
  <c r="U38" i="39"/>
  <c r="T38" i="39"/>
  <c r="S38" i="39"/>
  <c r="R38" i="39"/>
  <c r="Q38" i="39"/>
  <c r="P38" i="39"/>
  <c r="O38" i="39"/>
  <c r="N38" i="39"/>
  <c r="M38" i="39"/>
  <c r="L38" i="39"/>
  <c r="K38" i="39"/>
  <c r="J38" i="39"/>
  <c r="I38" i="39"/>
  <c r="H38" i="39"/>
  <c r="G38" i="39"/>
  <c r="F38" i="39"/>
  <c r="E38" i="39"/>
  <c r="D38" i="39"/>
  <c r="C38" i="39"/>
  <c r="AU85" i="51"/>
  <c r="BB84" i="51"/>
  <c r="BA84" i="51"/>
  <c r="AZ84" i="51"/>
  <c r="AY84" i="51"/>
  <c r="AX84" i="51"/>
  <c r="AW84" i="51"/>
  <c r="AV84" i="51"/>
  <c r="AU84" i="51"/>
  <c r="AT84" i="51"/>
  <c r="AS84" i="51"/>
  <c r="AR84" i="51"/>
  <c r="AQ84" i="51"/>
  <c r="AP84" i="51"/>
  <c r="AO84" i="51"/>
  <c r="AN84" i="51"/>
  <c r="AM84" i="51"/>
  <c r="AL84" i="51"/>
  <c r="AK84" i="51"/>
  <c r="AJ84" i="51"/>
  <c r="AI84" i="51"/>
  <c r="AH84" i="51"/>
  <c r="AG84" i="51"/>
  <c r="AF84" i="51"/>
  <c r="AE84" i="51"/>
  <c r="AD84" i="51"/>
  <c r="AC84" i="51"/>
  <c r="A84" i="51"/>
  <c r="BB83" i="51"/>
  <c r="BA83" i="51"/>
  <c r="AZ83" i="51"/>
  <c r="AY83" i="51"/>
  <c r="AX83" i="51"/>
  <c r="AW83" i="51"/>
  <c r="AV83" i="51"/>
  <c r="AU83" i="51"/>
  <c r="AT83" i="51"/>
  <c r="AS83" i="51"/>
  <c r="AR83" i="51"/>
  <c r="AQ83" i="51"/>
  <c r="AP83" i="51"/>
  <c r="AO83" i="51"/>
  <c r="AN83" i="51"/>
  <c r="AM83" i="51"/>
  <c r="AL83" i="51"/>
  <c r="AK83" i="51"/>
  <c r="AJ83" i="51"/>
  <c r="AI83" i="51"/>
  <c r="AH83" i="51"/>
  <c r="AG83" i="51"/>
  <c r="AF83" i="51"/>
  <c r="AE83" i="51"/>
  <c r="AD83" i="51"/>
  <c r="AC83" i="51"/>
  <c r="A83" i="51"/>
  <c r="BB82" i="51"/>
  <c r="BA82" i="51"/>
  <c r="AZ82" i="51"/>
  <c r="AY82" i="51"/>
  <c r="AX82" i="51"/>
  <c r="AW82" i="51"/>
  <c r="AV82" i="51"/>
  <c r="AU82" i="51"/>
  <c r="AT82" i="51"/>
  <c r="AS82" i="51"/>
  <c r="AR82" i="51"/>
  <c r="AQ82" i="51"/>
  <c r="AP82" i="51"/>
  <c r="AO82" i="51"/>
  <c r="AN82" i="51"/>
  <c r="AM82" i="51"/>
  <c r="AM85" i="51" s="1"/>
  <c r="AL82" i="51"/>
  <c r="AK82" i="51"/>
  <c r="AJ82" i="51"/>
  <c r="AI82" i="51"/>
  <c r="AH82" i="51"/>
  <c r="AG82" i="51"/>
  <c r="AF82" i="51"/>
  <c r="AE82" i="51"/>
  <c r="AE85" i="51" s="1"/>
  <c r="AD82" i="51"/>
  <c r="AC82" i="51"/>
  <c r="A82" i="51"/>
  <c r="BB81" i="51"/>
  <c r="BA81" i="51"/>
  <c r="AZ81" i="51"/>
  <c r="AY81" i="51"/>
  <c r="AX81" i="51"/>
  <c r="AW81" i="51"/>
  <c r="AV81" i="51"/>
  <c r="AU81" i="51"/>
  <c r="AT81" i="51"/>
  <c r="AS81" i="51"/>
  <c r="AR81" i="51"/>
  <c r="AQ81" i="51"/>
  <c r="AP81" i="51"/>
  <c r="AO81" i="51"/>
  <c r="AN81" i="51"/>
  <c r="AM81" i="51"/>
  <c r="AL81" i="51"/>
  <c r="AK81" i="51"/>
  <c r="AJ81" i="51"/>
  <c r="AI81" i="51"/>
  <c r="AH81" i="51"/>
  <c r="AG81" i="51"/>
  <c r="AF81" i="51"/>
  <c r="AE81" i="51"/>
  <c r="AD81" i="51"/>
  <c r="AC81" i="51"/>
  <c r="A81" i="51"/>
  <c r="BB80" i="51"/>
  <c r="BA80" i="51"/>
  <c r="AZ80" i="51"/>
  <c r="AY80" i="51"/>
  <c r="AX80" i="51"/>
  <c r="AW80" i="51"/>
  <c r="AV80" i="51"/>
  <c r="AU80" i="51"/>
  <c r="AT80" i="51"/>
  <c r="AS80" i="51"/>
  <c r="AR80" i="51"/>
  <c r="AQ80" i="51"/>
  <c r="AP80" i="51"/>
  <c r="AO80" i="51"/>
  <c r="AN80" i="51"/>
  <c r="AM80" i="51"/>
  <c r="AL80" i="51"/>
  <c r="AK80" i="51"/>
  <c r="AJ80" i="51"/>
  <c r="AI80" i="51"/>
  <c r="AH80" i="51"/>
  <c r="AG80" i="51"/>
  <c r="AF80" i="51"/>
  <c r="AE80" i="51"/>
  <c r="AD80" i="51"/>
  <c r="AC80" i="51"/>
  <c r="A80" i="51"/>
  <c r="BB79" i="51"/>
  <c r="BA79" i="51"/>
  <c r="AZ79" i="51"/>
  <c r="AY79" i="51"/>
  <c r="AX79" i="51"/>
  <c r="AW79" i="51"/>
  <c r="AV79" i="51"/>
  <c r="AU79" i="51"/>
  <c r="AT79" i="51"/>
  <c r="AS79" i="51"/>
  <c r="AR79" i="51"/>
  <c r="AQ79" i="51"/>
  <c r="AP79" i="51"/>
  <c r="AO79" i="51"/>
  <c r="AN79" i="51"/>
  <c r="AM79" i="51"/>
  <c r="AL79" i="51"/>
  <c r="AK79" i="51"/>
  <c r="AJ79" i="51"/>
  <c r="AI79" i="51"/>
  <c r="AH79" i="51"/>
  <c r="AG79" i="51"/>
  <c r="AF79" i="51"/>
  <c r="AE79" i="51"/>
  <c r="AD79" i="51"/>
  <c r="AC79" i="51"/>
  <c r="A79" i="51"/>
  <c r="BB78" i="51"/>
  <c r="BA78" i="51"/>
  <c r="AZ78" i="51"/>
  <c r="AY78" i="51"/>
  <c r="AX78" i="51"/>
  <c r="AW78" i="51"/>
  <c r="AV78" i="51"/>
  <c r="AU78" i="51"/>
  <c r="AT78" i="51"/>
  <c r="AS78" i="51"/>
  <c r="AR78" i="51"/>
  <c r="AQ78" i="51"/>
  <c r="AP78" i="51"/>
  <c r="AO78" i="51"/>
  <c r="AN78" i="51"/>
  <c r="AM78" i="51"/>
  <c r="AL78" i="51"/>
  <c r="AK78" i="51"/>
  <c r="AJ78" i="51"/>
  <c r="AI78" i="51"/>
  <c r="AH78" i="51"/>
  <c r="AG78" i="51"/>
  <c r="AF78" i="51"/>
  <c r="AE78" i="51"/>
  <c r="AD78" i="51"/>
  <c r="AC78" i="51"/>
  <c r="A78" i="51"/>
  <c r="AA72" i="51"/>
  <c r="Z72" i="51"/>
  <c r="Y72" i="51"/>
  <c r="X72" i="51"/>
  <c r="W72" i="51"/>
  <c r="V72" i="51"/>
  <c r="U72" i="51"/>
  <c r="T72" i="51"/>
  <c r="S72" i="51"/>
  <c r="R72" i="51"/>
  <c r="Q72" i="51"/>
  <c r="P72" i="51"/>
  <c r="O72" i="51"/>
  <c r="N72" i="51"/>
  <c r="M72" i="51"/>
  <c r="L72" i="51"/>
  <c r="K72" i="51"/>
  <c r="J72" i="51"/>
  <c r="I72" i="51"/>
  <c r="H72" i="51"/>
  <c r="G72" i="51"/>
  <c r="F72" i="51"/>
  <c r="E72" i="51"/>
  <c r="D72" i="51"/>
  <c r="C72" i="51"/>
  <c r="B72" i="51"/>
  <c r="AA71" i="51"/>
  <c r="Z71" i="51"/>
  <c r="Y71" i="51"/>
  <c r="X71" i="51"/>
  <c r="W71" i="51"/>
  <c r="V71" i="51"/>
  <c r="U71" i="51"/>
  <c r="T71" i="51"/>
  <c r="S71" i="51"/>
  <c r="R71" i="51"/>
  <c r="Q71" i="51"/>
  <c r="P71" i="51"/>
  <c r="O71" i="51"/>
  <c r="N71" i="51"/>
  <c r="M71" i="51"/>
  <c r="L71" i="51"/>
  <c r="K71" i="51"/>
  <c r="J71" i="51"/>
  <c r="I71" i="51"/>
  <c r="H71" i="51"/>
  <c r="G71" i="51"/>
  <c r="F71" i="51"/>
  <c r="E71" i="51"/>
  <c r="D71" i="51"/>
  <c r="C71" i="51"/>
  <c r="B71" i="51"/>
  <c r="AA70" i="51"/>
  <c r="Z70" i="51"/>
  <c r="Y70" i="51"/>
  <c r="X70" i="51"/>
  <c r="W70" i="51"/>
  <c r="V70" i="51"/>
  <c r="U70" i="51"/>
  <c r="T70" i="51"/>
  <c r="S70" i="51"/>
  <c r="R70" i="51"/>
  <c r="Q70" i="51"/>
  <c r="P70" i="51"/>
  <c r="O70" i="51"/>
  <c r="N70" i="51"/>
  <c r="M70" i="51"/>
  <c r="L70" i="51"/>
  <c r="K70" i="51"/>
  <c r="J70" i="51"/>
  <c r="I70" i="51"/>
  <c r="H70" i="51"/>
  <c r="G70" i="51"/>
  <c r="F70" i="51"/>
  <c r="E70" i="51"/>
  <c r="D70" i="51"/>
  <c r="C70" i="51"/>
  <c r="B70" i="51"/>
  <c r="AA69" i="51"/>
  <c r="AA73" i="51" s="1"/>
  <c r="Z69" i="51"/>
  <c r="Y69" i="51"/>
  <c r="X69" i="51"/>
  <c r="W69" i="51"/>
  <c r="V69" i="51"/>
  <c r="U69" i="51"/>
  <c r="T69" i="51"/>
  <c r="T73" i="51" s="1"/>
  <c r="S69" i="51"/>
  <c r="S73" i="51" s="1"/>
  <c r="R69" i="51"/>
  <c r="Q69" i="51"/>
  <c r="P69" i="51"/>
  <c r="O69" i="51"/>
  <c r="N69" i="51"/>
  <c r="M69" i="51"/>
  <c r="L69" i="51"/>
  <c r="L73" i="51" s="1"/>
  <c r="K69" i="51"/>
  <c r="K73" i="51" s="1"/>
  <c r="J69" i="51"/>
  <c r="I69" i="51"/>
  <c r="H69" i="51"/>
  <c r="G69" i="51"/>
  <c r="F69" i="51"/>
  <c r="E69" i="51"/>
  <c r="D69" i="51"/>
  <c r="D73" i="51" s="1"/>
  <c r="C69" i="51"/>
  <c r="C73" i="51" s="1"/>
  <c r="B69" i="51"/>
  <c r="AA68" i="51"/>
  <c r="Z68" i="51"/>
  <c r="Y68" i="51"/>
  <c r="X68" i="51"/>
  <c r="W68" i="51"/>
  <c r="V68" i="51"/>
  <c r="U68" i="51"/>
  <c r="T68" i="51"/>
  <c r="S68" i="51"/>
  <c r="R68" i="51"/>
  <c r="Q68" i="51"/>
  <c r="P68" i="51"/>
  <c r="O68" i="51"/>
  <c r="N68" i="51"/>
  <c r="M68" i="51"/>
  <c r="L68" i="51"/>
  <c r="K68" i="51"/>
  <c r="J68" i="51"/>
  <c r="I68" i="51"/>
  <c r="H68" i="51"/>
  <c r="G68" i="51"/>
  <c r="F68" i="51"/>
  <c r="E68" i="51"/>
  <c r="D68" i="51"/>
  <c r="C68" i="51"/>
  <c r="B68" i="51"/>
  <c r="AA67" i="51"/>
  <c r="Z67" i="51"/>
  <c r="Y67" i="51"/>
  <c r="X67" i="51"/>
  <c r="W67" i="51"/>
  <c r="V67" i="51"/>
  <c r="U67" i="51"/>
  <c r="T67" i="51"/>
  <c r="S67" i="51"/>
  <c r="R67" i="51"/>
  <c r="Q67" i="51"/>
  <c r="P67" i="51"/>
  <c r="O67" i="51"/>
  <c r="N67" i="51"/>
  <c r="M67" i="51"/>
  <c r="L67" i="51"/>
  <c r="K67" i="51"/>
  <c r="J67" i="51"/>
  <c r="I67" i="51"/>
  <c r="H67" i="51"/>
  <c r="G67" i="51"/>
  <c r="F67" i="51"/>
  <c r="E67" i="51"/>
  <c r="D67" i="51"/>
  <c r="C67" i="51"/>
  <c r="B67" i="51"/>
  <c r="AA66" i="51"/>
  <c r="Z66" i="51"/>
  <c r="Y66" i="51"/>
  <c r="X66" i="51"/>
  <c r="W66" i="51"/>
  <c r="V66" i="51"/>
  <c r="U66" i="51"/>
  <c r="T66" i="51"/>
  <c r="S66" i="51"/>
  <c r="R66" i="51"/>
  <c r="Q66" i="51"/>
  <c r="P66" i="51"/>
  <c r="O66" i="51"/>
  <c r="N66" i="51"/>
  <c r="M66" i="51"/>
  <c r="L66" i="51"/>
  <c r="K66" i="51"/>
  <c r="J66" i="51"/>
  <c r="I66" i="51"/>
  <c r="H66" i="51"/>
  <c r="G66" i="51"/>
  <c r="F66" i="51"/>
  <c r="E66" i="51"/>
  <c r="D66" i="51"/>
  <c r="C66" i="51"/>
  <c r="B66" i="51"/>
  <c r="AD65" i="51"/>
  <c r="AE65" i="51" s="1"/>
  <c r="AF65" i="51" s="1"/>
  <c r="AG65" i="51" s="1"/>
  <c r="AH65" i="51" s="1"/>
  <c r="AI65" i="51" s="1"/>
  <c r="AJ65" i="51" s="1"/>
  <c r="AK65" i="51" s="1"/>
  <c r="AL65" i="51" s="1"/>
  <c r="AM65" i="51" s="1"/>
  <c r="AN65" i="51" s="1"/>
  <c r="AO65" i="51" s="1"/>
  <c r="AP65" i="51" s="1"/>
  <c r="AQ65" i="51" s="1"/>
  <c r="AR65" i="51" s="1"/>
  <c r="AS65" i="51" s="1"/>
  <c r="AT65" i="51" s="1"/>
  <c r="AU65" i="51" s="1"/>
  <c r="AV65" i="51" s="1"/>
  <c r="AW65" i="51" s="1"/>
  <c r="AX65" i="51" s="1"/>
  <c r="AY65" i="51" s="1"/>
  <c r="AZ65" i="51" s="1"/>
  <c r="BA65" i="51" s="1"/>
  <c r="BB65" i="51" s="1"/>
  <c r="D65" i="51"/>
  <c r="E65" i="51" s="1"/>
  <c r="F65" i="51" s="1"/>
  <c r="G65" i="51" s="1"/>
  <c r="H65" i="51" s="1"/>
  <c r="I65" i="51" s="1"/>
  <c r="J65" i="51" s="1"/>
  <c r="K65" i="51" s="1"/>
  <c r="L65" i="51" s="1"/>
  <c r="M65" i="51" s="1"/>
  <c r="N65" i="51" s="1"/>
  <c r="O65" i="51" s="1"/>
  <c r="P65" i="51" s="1"/>
  <c r="Q65" i="51" s="1"/>
  <c r="R65" i="51" s="1"/>
  <c r="S65" i="51" s="1"/>
  <c r="T65" i="51" s="1"/>
  <c r="U65" i="51" s="1"/>
  <c r="V65" i="51" s="1"/>
  <c r="W65" i="51" s="1"/>
  <c r="X65" i="51" s="1"/>
  <c r="Y65" i="51" s="1"/>
  <c r="Z65" i="51" s="1"/>
  <c r="AA65" i="51" s="1"/>
  <c r="C65" i="51"/>
  <c r="BB64" i="51"/>
  <c r="BB85" i="51" s="1"/>
  <c r="BA64" i="51"/>
  <c r="BA85" i="51" s="1"/>
  <c r="AZ64" i="51"/>
  <c r="AZ85" i="51" s="1"/>
  <c r="AY64" i="51"/>
  <c r="AY85" i="51" s="1"/>
  <c r="AX64" i="51"/>
  <c r="AX85" i="51" s="1"/>
  <c r="AW64" i="51"/>
  <c r="AW85" i="51" s="1"/>
  <c r="AV64" i="51"/>
  <c r="AV85" i="51" s="1"/>
  <c r="AU64" i="51"/>
  <c r="AT64" i="51"/>
  <c r="AT85" i="51" s="1"/>
  <c r="AS64" i="51"/>
  <c r="AS85" i="51" s="1"/>
  <c r="AR64" i="51"/>
  <c r="AR85" i="51" s="1"/>
  <c r="AQ64" i="51"/>
  <c r="AQ85" i="51" s="1"/>
  <c r="AP64" i="51"/>
  <c r="AP85" i="51" s="1"/>
  <c r="AO64" i="51"/>
  <c r="AO85" i="51" s="1"/>
  <c r="AN64" i="51"/>
  <c r="AN85" i="51" s="1"/>
  <c r="AM64" i="51"/>
  <c r="AL64" i="51"/>
  <c r="AL85" i="51" s="1"/>
  <c r="AK64" i="51"/>
  <c r="AK85" i="51" s="1"/>
  <c r="AJ64" i="51"/>
  <c r="AJ85" i="51" s="1"/>
  <c r="AI64" i="51"/>
  <c r="AI85" i="51" s="1"/>
  <c r="AH64" i="51"/>
  <c r="AH85" i="51" s="1"/>
  <c r="AG64" i="51"/>
  <c r="AG85" i="51" s="1"/>
  <c r="AF64" i="51"/>
  <c r="AF85" i="51" s="1"/>
  <c r="AE64" i="51"/>
  <c r="AD64" i="51"/>
  <c r="AD85" i="51" s="1"/>
  <c r="AC64" i="51"/>
  <c r="AC85" i="51" s="1"/>
  <c r="AA64" i="51"/>
  <c r="Z64" i="51"/>
  <c r="Z73" i="51" s="1"/>
  <c r="Y64" i="51"/>
  <c r="Y73" i="51" s="1"/>
  <c r="X64" i="51"/>
  <c r="X73" i="51" s="1"/>
  <c r="W64" i="51"/>
  <c r="W73" i="51" s="1"/>
  <c r="V64" i="51"/>
  <c r="V73" i="51" s="1"/>
  <c r="U64" i="51"/>
  <c r="U73" i="51" s="1"/>
  <c r="T64" i="51"/>
  <c r="S64" i="51"/>
  <c r="R64" i="51"/>
  <c r="R73" i="51" s="1"/>
  <c r="Q64" i="51"/>
  <c r="Q73" i="51" s="1"/>
  <c r="P64" i="51"/>
  <c r="P73" i="51" s="1"/>
  <c r="O64" i="51"/>
  <c r="O73" i="51" s="1"/>
  <c r="N64" i="51"/>
  <c r="N73" i="51" s="1"/>
  <c r="M64" i="51"/>
  <c r="M73" i="51" s="1"/>
  <c r="L64" i="51"/>
  <c r="K64" i="51"/>
  <c r="J64" i="51"/>
  <c r="J73" i="51" s="1"/>
  <c r="I64" i="51"/>
  <c r="I73" i="51" s="1"/>
  <c r="H64" i="51"/>
  <c r="H73" i="51" s="1"/>
  <c r="G64" i="51"/>
  <c r="G73" i="51" s="1"/>
  <c r="F64" i="51"/>
  <c r="F73" i="51" s="1"/>
  <c r="E64" i="51"/>
  <c r="E73" i="51" s="1"/>
  <c r="D64" i="51"/>
  <c r="C64" i="51"/>
  <c r="B64" i="51"/>
  <c r="B73" i="51" s="1"/>
  <c r="BC21" i="38" l="1"/>
  <c r="BB21" i="38"/>
  <c r="BA21" i="38"/>
  <c r="AZ21" i="38"/>
  <c r="AY21" i="38"/>
  <c r="AX21" i="38"/>
  <c r="AW21" i="38"/>
  <c r="AV21" i="38"/>
  <c r="BC20" i="38"/>
  <c r="BB20" i="38"/>
  <c r="BA20" i="38"/>
  <c r="AZ20" i="38"/>
  <c r="AY20" i="38"/>
  <c r="AX20" i="38"/>
  <c r="AW20" i="38"/>
  <c r="AV20" i="38"/>
  <c r="AU43" i="39" l="1"/>
  <c r="AT43" i="39"/>
  <c r="AU42" i="39"/>
  <c r="AT42" i="39"/>
  <c r="AU21" i="38"/>
  <c r="AT21" i="38"/>
  <c r="AU20" i="38"/>
  <c r="AT20" i="38"/>
  <c r="AS43" i="39"/>
  <c r="AR43" i="39"/>
  <c r="AQ43" i="39"/>
  <c r="AP43" i="39"/>
  <c r="AO43" i="39"/>
  <c r="AN43" i="39"/>
  <c r="AM43" i="39"/>
  <c r="AL43" i="39"/>
  <c r="AK43" i="39"/>
  <c r="AJ43" i="39"/>
  <c r="AI43" i="39"/>
  <c r="AH43" i="39"/>
  <c r="AG43" i="39"/>
  <c r="AF43" i="39"/>
  <c r="AE43" i="39"/>
  <c r="AD43" i="39"/>
  <c r="AS21" i="38"/>
  <c r="AR21" i="38"/>
  <c r="AQ21" i="38"/>
  <c r="AP21" i="38"/>
  <c r="AO21" i="38"/>
  <c r="AN21" i="38"/>
  <c r="AM21" i="38"/>
  <c r="AL21" i="38"/>
  <c r="AK21" i="38"/>
  <c r="AJ21" i="38"/>
  <c r="AI21" i="38"/>
  <c r="AH21" i="38"/>
  <c r="AG21" i="38"/>
  <c r="AF21" i="38"/>
  <c r="AE21" i="38"/>
  <c r="AD21" i="38"/>
  <c r="AS42" i="39"/>
  <c r="AR42" i="39"/>
  <c r="AQ42" i="39"/>
  <c r="AP42" i="39"/>
  <c r="AO42" i="39"/>
  <c r="AN42" i="39"/>
  <c r="AM42" i="39"/>
  <c r="AL42" i="39"/>
  <c r="AK42" i="39"/>
  <c r="AJ42" i="39"/>
  <c r="AI42" i="39"/>
  <c r="AH42" i="39"/>
  <c r="AG42" i="39"/>
  <c r="AF42" i="39"/>
  <c r="AE42" i="39"/>
  <c r="AD42" i="39"/>
  <c r="AS20" i="38"/>
  <c r="AR20" i="38"/>
  <c r="AQ20" i="38"/>
  <c r="AP20" i="38"/>
  <c r="AO20" i="38"/>
  <c r="AN20" i="38"/>
  <c r="AM20" i="38"/>
  <c r="AL20" i="38"/>
  <c r="AK20" i="38"/>
  <c r="AJ20" i="38"/>
  <c r="AI20" i="38"/>
  <c r="AH20" i="38"/>
  <c r="AG20" i="38"/>
  <c r="AF20" i="38"/>
  <c r="AE20" i="38"/>
  <c r="AD20" i="38"/>
  <c r="A62" i="3"/>
  <c r="A76" i="3" s="1"/>
  <c r="A1" i="39"/>
  <c r="K43" i="39" s="1"/>
  <c r="A1" i="38"/>
  <c r="A1" i="37"/>
  <c r="A1" i="36"/>
  <c r="A1" i="42"/>
  <c r="A1" i="49"/>
  <c r="AR18" i="39"/>
  <c r="AQ117" i="3" s="1"/>
  <c r="AR5" i="39"/>
  <c r="AQ102" i="3" s="1"/>
  <c r="AQ18" i="39"/>
  <c r="AP117" i="3" s="1"/>
  <c r="AQ5" i="39"/>
  <c r="AP102" i="3" s="1"/>
  <c r="AP18" i="39"/>
  <c r="AO117" i="3" s="1"/>
  <c r="AP5" i="39"/>
  <c r="AO102" i="3" s="1"/>
  <c r="AO18" i="39"/>
  <c r="AN117" i="3" s="1"/>
  <c r="AO5" i="39"/>
  <c r="AN102" i="3" s="1"/>
  <c r="AN18" i="39"/>
  <c r="AM117" i="3" s="1"/>
  <c r="AN5" i="39"/>
  <c r="AM102" i="3" s="1"/>
  <c r="AM18" i="39"/>
  <c r="AL117" i="3" s="1"/>
  <c r="AM5" i="39"/>
  <c r="AL102" i="3" s="1"/>
  <c r="AL18" i="39"/>
  <c r="AK117" i="3" s="1"/>
  <c r="AL5" i="39"/>
  <c r="AK102" i="3" s="1"/>
  <c r="BC18" i="39"/>
  <c r="BB117" i="3" s="1"/>
  <c r="BB18" i="39"/>
  <c r="BA117" i="3" s="1"/>
  <c r="BA18" i="39"/>
  <c r="AZ117" i="3" s="1"/>
  <c r="AZ18" i="39"/>
  <c r="AY117" i="3" s="1"/>
  <c r="AY18" i="39"/>
  <c r="AX117" i="3" s="1"/>
  <c r="AX18" i="39"/>
  <c r="AW117" i="3" s="1"/>
  <c r="AW18" i="39"/>
  <c r="AV117" i="3" s="1"/>
  <c r="AV18" i="39"/>
  <c r="AU117" i="3" s="1"/>
  <c r="AU18" i="39"/>
  <c r="AT117" i="3" s="1"/>
  <c r="AT18" i="39"/>
  <c r="AS117" i="3" s="1"/>
  <c r="AS18" i="39"/>
  <c r="AR117" i="3" s="1"/>
  <c r="AK18" i="39"/>
  <c r="AJ117" i="3" s="1"/>
  <c r="AJ18" i="39"/>
  <c r="AI18" i="39"/>
  <c r="AH117" i="3" s="1"/>
  <c r="AH18" i="39"/>
  <c r="AG117" i="3" s="1"/>
  <c r="AG18" i="39"/>
  <c r="AF117" i="3" s="1"/>
  <c r="AF18" i="39"/>
  <c r="AE117" i="3" s="1"/>
  <c r="AE18" i="39"/>
  <c r="AD117" i="3" s="1"/>
  <c r="AD18" i="39"/>
  <c r="AC117" i="3" s="1"/>
  <c r="A105" i="3"/>
  <c r="A117" i="3" s="1"/>
  <c r="AB18" i="39"/>
  <c r="AA105" i="3" s="1"/>
  <c r="Y18" i="39"/>
  <c r="X105" i="3" s="1"/>
  <c r="T18" i="39"/>
  <c r="S105" i="3" s="1"/>
  <c r="R18" i="39"/>
  <c r="Q105" i="3" s="1"/>
  <c r="J18" i="39"/>
  <c r="I105" i="3" s="1"/>
  <c r="I18" i="39"/>
  <c r="H105" i="3" s="1"/>
  <c r="BC11" i="36"/>
  <c r="BB157" i="3" s="1"/>
  <c r="BB11" i="36"/>
  <c r="BA157" i="3" s="1"/>
  <c r="BA11" i="36"/>
  <c r="AZ157" i="3" s="1"/>
  <c r="AZ11" i="36"/>
  <c r="AY157" i="3" s="1"/>
  <c r="AY11" i="36"/>
  <c r="AX157" i="3"/>
  <c r="AX11" i="36"/>
  <c r="AW157" i="3" s="1"/>
  <c r="AW11" i="36"/>
  <c r="AV157" i="3" s="1"/>
  <c r="BN157" i="3" s="1"/>
  <c r="AV11" i="36"/>
  <c r="AU157" i="3" s="1"/>
  <c r="AU11" i="36"/>
  <c r="AT157" i="3" s="1"/>
  <c r="AT11" i="36"/>
  <c r="AS157" i="3" s="1"/>
  <c r="AS11" i="36"/>
  <c r="AR157" i="3" s="1"/>
  <c r="AR11" i="36"/>
  <c r="AQ157" i="3" s="1"/>
  <c r="AQ11" i="36"/>
  <c r="AP157" i="3" s="1"/>
  <c r="AP11" i="36"/>
  <c r="AO157" i="3" s="1"/>
  <c r="AO11" i="36"/>
  <c r="AN157" i="3" s="1"/>
  <c r="AN11" i="36"/>
  <c r="AM157" i="3" s="1"/>
  <c r="AM11" i="36"/>
  <c r="AL157" i="3" s="1"/>
  <c r="AL11" i="36"/>
  <c r="AK157" i="3" s="1"/>
  <c r="AK11" i="36"/>
  <c r="AJ157" i="3" s="1"/>
  <c r="AJ11" i="36"/>
  <c r="AI157" i="3" s="1"/>
  <c r="AI11" i="36"/>
  <c r="AH157" i="3" s="1"/>
  <c r="AH11" i="36"/>
  <c r="AG157" i="3" s="1"/>
  <c r="AG11" i="36"/>
  <c r="AF157" i="3" s="1"/>
  <c r="AF11" i="36"/>
  <c r="AE157" i="3" s="1"/>
  <c r="AE11" i="36"/>
  <c r="AD157" i="3" s="1"/>
  <c r="AD11" i="36"/>
  <c r="AC157" i="3" s="1"/>
  <c r="AR5" i="36"/>
  <c r="AQ143" i="3" s="1"/>
  <c r="AQ5" i="36"/>
  <c r="AP143" i="3" s="1"/>
  <c r="AP5" i="36"/>
  <c r="AO143" i="3" s="1"/>
  <c r="AO5" i="36"/>
  <c r="AN143" i="3" s="1"/>
  <c r="AN5" i="36"/>
  <c r="AM143" i="3" s="1"/>
  <c r="BE155" i="3" s="1"/>
  <c r="AM5" i="36"/>
  <c r="AL143" i="3" s="1"/>
  <c r="AL5" i="36"/>
  <c r="AK143" i="3" s="1"/>
  <c r="BC157" i="3" s="1"/>
  <c r="A147" i="3"/>
  <c r="A157" i="3" s="1"/>
  <c r="AA11" i="36"/>
  <c r="Z147" i="3" s="1"/>
  <c r="Y11" i="36"/>
  <c r="X147" i="3" s="1"/>
  <c r="X11" i="36"/>
  <c r="W147" i="3" s="1"/>
  <c r="S11" i="36"/>
  <c r="R147" i="3" s="1"/>
  <c r="Q11" i="36"/>
  <c r="P147" i="3" s="1"/>
  <c r="P11" i="36"/>
  <c r="O147" i="3" s="1"/>
  <c r="K11" i="36"/>
  <c r="J147" i="3" s="1"/>
  <c r="I11" i="36"/>
  <c r="H147" i="3" s="1"/>
  <c r="H11" i="36"/>
  <c r="G147" i="3" s="1"/>
  <c r="C11" i="36"/>
  <c r="B147" i="3" s="1"/>
  <c r="P5" i="36"/>
  <c r="O143" i="3" s="1"/>
  <c r="O5" i="36"/>
  <c r="N143" i="3" s="1"/>
  <c r="AB10" i="43"/>
  <c r="AA165" i="3" s="1"/>
  <c r="AA10" i="43"/>
  <c r="Z165" i="3" s="1"/>
  <c r="Z10" i="43"/>
  <c r="Y165" i="3" s="1"/>
  <c r="Y10" i="43"/>
  <c r="X165" i="3" s="1"/>
  <c r="X10" i="43"/>
  <c r="W165" i="3" s="1"/>
  <c r="W10" i="43"/>
  <c r="V165" i="3" s="1"/>
  <c r="U10" i="43"/>
  <c r="T165" i="3" s="1"/>
  <c r="T10" i="43"/>
  <c r="S165" i="3" s="1"/>
  <c r="S10" i="43"/>
  <c r="R165" i="3" s="1"/>
  <c r="BK165" i="3" s="1"/>
  <c r="R10" i="43"/>
  <c r="Q165" i="3" s="1"/>
  <c r="Q10" i="43"/>
  <c r="P165" i="3" s="1"/>
  <c r="P10" i="43"/>
  <c r="O165" i="3" s="1"/>
  <c r="O10" i="43"/>
  <c r="N165" i="3" s="1"/>
  <c r="N10" i="43"/>
  <c r="M165" i="3" s="1"/>
  <c r="M10" i="43"/>
  <c r="L165" i="3" s="1"/>
  <c r="L10" i="43"/>
  <c r="K165" i="3" s="1"/>
  <c r="K10" i="43"/>
  <c r="J165" i="3" s="1"/>
  <c r="BC165" i="3" s="1"/>
  <c r="J10" i="43"/>
  <c r="I165" i="3" s="1"/>
  <c r="I166" i="3" s="1"/>
  <c r="I10" i="43"/>
  <c r="H165" i="3" s="1"/>
  <c r="H10" i="43"/>
  <c r="G165" i="3" s="1"/>
  <c r="G10" i="43"/>
  <c r="F165" i="3" s="1"/>
  <c r="F10" i="43"/>
  <c r="E165" i="3" s="1"/>
  <c r="E10" i="43"/>
  <c r="D165" i="3" s="1"/>
  <c r="D10" i="43"/>
  <c r="C165" i="3" s="1"/>
  <c r="C10" i="43"/>
  <c r="B165" i="3" s="1"/>
  <c r="B166" i="3" s="1"/>
  <c r="AB5" i="43"/>
  <c r="AA163" i="3" s="1"/>
  <c r="AA5" i="43"/>
  <c r="Z163" i="3" s="1"/>
  <c r="Z5" i="43"/>
  <c r="Y163" i="3" s="1"/>
  <c r="Y5" i="43"/>
  <c r="X163" i="3" s="1"/>
  <c r="X5" i="43"/>
  <c r="W163" i="3"/>
  <c r="W5" i="43"/>
  <c r="V163" i="3" s="1"/>
  <c r="U5" i="43"/>
  <c r="T163" i="3" s="1"/>
  <c r="T5" i="43"/>
  <c r="S163" i="3" s="1"/>
  <c r="S5" i="43"/>
  <c r="R163" i="3" s="1"/>
  <c r="R5" i="43"/>
  <c r="Q163" i="3" s="1"/>
  <c r="Q5" i="43"/>
  <c r="P163" i="3" s="1"/>
  <c r="P5" i="43"/>
  <c r="O163" i="3" s="1"/>
  <c r="O5" i="43"/>
  <c r="N163" i="3" s="1"/>
  <c r="N5" i="43"/>
  <c r="M163" i="3" s="1"/>
  <c r="M5" i="43"/>
  <c r="L163" i="3" s="1"/>
  <c r="L5" i="43"/>
  <c r="K163" i="3" s="1"/>
  <c r="K5" i="43"/>
  <c r="J163" i="3" s="1"/>
  <c r="J5" i="43"/>
  <c r="I163" i="3" s="1"/>
  <c r="I5" i="43"/>
  <c r="H163" i="3" s="1"/>
  <c r="H5" i="43"/>
  <c r="G163" i="3" s="1"/>
  <c r="G5" i="43"/>
  <c r="F163" i="3" s="1"/>
  <c r="F5" i="43"/>
  <c r="E163" i="3" s="1"/>
  <c r="E5" i="43"/>
  <c r="D163" i="3" s="1"/>
  <c r="D5" i="43"/>
  <c r="C163" i="3" s="1"/>
  <c r="C5" i="43"/>
  <c r="B163" i="3" s="1"/>
  <c r="Z8" i="37"/>
  <c r="Y129" i="3" s="1"/>
  <c r="D8" i="37"/>
  <c r="C129" i="3" s="1"/>
  <c r="D5" i="37"/>
  <c r="C126" i="3" s="1"/>
  <c r="AA12" i="36"/>
  <c r="Z148" i="3" s="1"/>
  <c r="Z12" i="36"/>
  <c r="Y148" i="3" s="1"/>
  <c r="U12" i="36"/>
  <c r="T148" i="3" s="1"/>
  <c r="S12" i="36"/>
  <c r="R148" i="3" s="1"/>
  <c r="BK148" i="3" s="1"/>
  <c r="R12" i="36"/>
  <c r="Q148" i="3" s="1"/>
  <c r="M12" i="36"/>
  <c r="L148" i="3" s="1"/>
  <c r="K12" i="36"/>
  <c r="J148" i="3" s="1"/>
  <c r="J12" i="36"/>
  <c r="I148" i="3" s="1"/>
  <c r="E12" i="36"/>
  <c r="D148" i="3" s="1"/>
  <c r="C12" i="36"/>
  <c r="B148" i="3" s="1"/>
  <c r="AB8" i="36"/>
  <c r="AA146" i="3" s="1"/>
  <c r="W8" i="36"/>
  <c r="V146" i="3" s="1"/>
  <c r="U8" i="36"/>
  <c r="T146" i="3" s="1"/>
  <c r="T8" i="36"/>
  <c r="S146" i="3" s="1"/>
  <c r="O8" i="36"/>
  <c r="N146" i="3" s="1"/>
  <c r="M8" i="36"/>
  <c r="L146" i="3" s="1"/>
  <c r="L8" i="36"/>
  <c r="K146" i="3" s="1"/>
  <c r="G8" i="36"/>
  <c r="F146" i="3" s="1"/>
  <c r="E8" i="36"/>
  <c r="D146" i="3" s="1"/>
  <c r="D8" i="36"/>
  <c r="C146" i="3" s="1"/>
  <c r="Y17" i="36"/>
  <c r="X145" i="3" s="1"/>
  <c r="W17" i="36"/>
  <c r="V145" i="3" s="1"/>
  <c r="Q17" i="36"/>
  <c r="P145" i="3" s="1"/>
  <c r="O17" i="36"/>
  <c r="N145" i="3" s="1"/>
  <c r="N17" i="36"/>
  <c r="M145" i="3" s="1"/>
  <c r="I17" i="36"/>
  <c r="H145" i="3" s="1"/>
  <c r="G17" i="36"/>
  <c r="F145" i="3" s="1"/>
  <c r="F17" i="36"/>
  <c r="E145" i="3" s="1"/>
  <c r="AA5" i="36"/>
  <c r="Z143" i="3" s="1"/>
  <c r="Y5" i="36"/>
  <c r="X143" i="3" s="1"/>
  <c r="X5" i="36"/>
  <c r="W143" i="3" s="1"/>
  <c r="S5" i="36"/>
  <c r="R143" i="3" s="1"/>
  <c r="J5" i="36"/>
  <c r="I143" i="3" s="1"/>
  <c r="I5" i="36"/>
  <c r="H143" i="3" s="1"/>
  <c r="D5" i="36"/>
  <c r="C143" i="3" s="1"/>
  <c r="AB9" i="39"/>
  <c r="AA108" i="3" s="1"/>
  <c r="AB6" i="39"/>
  <c r="Y9" i="39"/>
  <c r="X108" i="3" s="1"/>
  <c r="X9" i="39"/>
  <c r="W108" i="3" s="1"/>
  <c r="X6" i="39"/>
  <c r="U9" i="39"/>
  <c r="T108" i="3" s="1"/>
  <c r="T9" i="39"/>
  <c r="S108" i="3" s="1"/>
  <c r="R6" i="39"/>
  <c r="Q6" i="39"/>
  <c r="P9" i="39"/>
  <c r="O108" i="3" s="1"/>
  <c r="N6" i="39"/>
  <c r="M6" i="39"/>
  <c r="L9" i="39"/>
  <c r="J6" i="39"/>
  <c r="H9" i="39"/>
  <c r="G108" i="3" s="1"/>
  <c r="F6" i="39"/>
  <c r="E6" i="39"/>
  <c r="D9" i="39"/>
  <c r="C108" i="3" s="1"/>
  <c r="AA30" i="39"/>
  <c r="Z107" i="3" s="1"/>
  <c r="Y30" i="39"/>
  <c r="X107" i="3" s="1"/>
  <c r="X30" i="39"/>
  <c r="W107" i="3" s="1"/>
  <c r="Q30" i="39"/>
  <c r="P107" i="3" s="1"/>
  <c r="P30" i="39"/>
  <c r="O107" i="3" s="1"/>
  <c r="K30" i="39"/>
  <c r="J107" i="3" s="1"/>
  <c r="I30" i="39"/>
  <c r="H107" i="3" s="1"/>
  <c r="H30" i="39"/>
  <c r="G107" i="3" s="1"/>
  <c r="C30" i="39"/>
  <c r="B107" i="3" s="1"/>
  <c r="AA20" i="39"/>
  <c r="Z104" i="3" s="1"/>
  <c r="U20" i="39"/>
  <c r="T104" i="3" s="1"/>
  <c r="S20" i="39"/>
  <c r="R104" i="3" s="1"/>
  <c r="R20" i="39"/>
  <c r="Q104" i="3" s="1"/>
  <c r="M20" i="39"/>
  <c r="L104" i="3" s="1"/>
  <c r="K20" i="39"/>
  <c r="J104" i="3" s="1"/>
  <c r="J20" i="39"/>
  <c r="I104" i="3" s="1"/>
  <c r="E20" i="39"/>
  <c r="D104" i="3" s="1"/>
  <c r="AB5" i="39"/>
  <c r="W5" i="39"/>
  <c r="V102" i="3" s="1"/>
  <c r="U5" i="39"/>
  <c r="T102" i="3" s="1"/>
  <c r="T5" i="39"/>
  <c r="S102" i="3" s="1"/>
  <c r="O5" i="39"/>
  <c r="N102" i="3" s="1"/>
  <c r="M5" i="39"/>
  <c r="L102" i="3" s="1"/>
  <c r="L5" i="39"/>
  <c r="K102" i="3" s="1"/>
  <c r="E5" i="39"/>
  <c r="D102" i="3" s="1"/>
  <c r="D5" i="39"/>
  <c r="C102" i="3" s="1"/>
  <c r="AB16" i="38"/>
  <c r="AA89" i="3" s="1"/>
  <c r="AA16" i="38"/>
  <c r="Z89" i="3" s="1"/>
  <c r="Z16" i="38"/>
  <c r="Y89" i="3" s="1"/>
  <c r="Y16" i="38"/>
  <c r="X89" i="3" s="1"/>
  <c r="X16" i="38"/>
  <c r="W89" i="3" s="1"/>
  <c r="W16" i="38"/>
  <c r="V89" i="3" s="1"/>
  <c r="V16" i="38"/>
  <c r="U89" i="3" s="1"/>
  <c r="U16" i="38"/>
  <c r="T89" i="3" s="1"/>
  <c r="T16" i="38"/>
  <c r="S89" i="3" s="1"/>
  <c r="S16" i="38"/>
  <c r="R89" i="3" s="1"/>
  <c r="R16" i="38"/>
  <c r="Q89" i="3" s="1"/>
  <c r="Q16" i="38"/>
  <c r="P89" i="3" s="1"/>
  <c r="P16" i="38"/>
  <c r="O89" i="3" s="1"/>
  <c r="O16" i="38"/>
  <c r="N89" i="3" s="1"/>
  <c r="N16" i="38"/>
  <c r="M89" i="3" s="1"/>
  <c r="M16" i="38"/>
  <c r="L89" i="3" s="1"/>
  <c r="L16" i="38"/>
  <c r="K89" i="3" s="1"/>
  <c r="K16" i="38"/>
  <c r="J89" i="3" s="1"/>
  <c r="J16" i="38"/>
  <c r="I89" i="3" s="1"/>
  <c r="I16" i="38"/>
  <c r="H89" i="3" s="1"/>
  <c r="H16" i="38"/>
  <c r="G89" i="3" s="1"/>
  <c r="G16" i="38"/>
  <c r="F89" i="3" s="1"/>
  <c r="F16" i="38"/>
  <c r="E89" i="3" s="1"/>
  <c r="E16" i="38"/>
  <c r="D89" i="3" s="1"/>
  <c r="D16" i="38"/>
  <c r="C89" i="3" s="1"/>
  <c r="C16" i="38"/>
  <c r="B89" i="3" s="1"/>
  <c r="AB10" i="38"/>
  <c r="AA88" i="3" s="1"/>
  <c r="AA10" i="38"/>
  <c r="Z88" i="3" s="1"/>
  <c r="Z10" i="38"/>
  <c r="Y88" i="3" s="1"/>
  <c r="Y10" i="38"/>
  <c r="X88" i="3" s="1"/>
  <c r="X10" i="38"/>
  <c r="W88" i="3" s="1"/>
  <c r="W10" i="38"/>
  <c r="V88" i="3" s="1"/>
  <c r="V10" i="38"/>
  <c r="U88" i="3" s="1"/>
  <c r="U10" i="38"/>
  <c r="T88" i="3" s="1"/>
  <c r="T10" i="38"/>
  <c r="S88" i="3" s="1"/>
  <c r="S10" i="38"/>
  <c r="R88" i="3" s="1"/>
  <c r="BK88" i="3" s="1"/>
  <c r="R10" i="38"/>
  <c r="Q88" i="3" s="1"/>
  <c r="Q10" i="38"/>
  <c r="P88" i="3" s="1"/>
  <c r="P10" i="38"/>
  <c r="O88" i="3" s="1"/>
  <c r="O10" i="38"/>
  <c r="N88" i="3" s="1"/>
  <c r="N10" i="38"/>
  <c r="M88" i="3" s="1"/>
  <c r="M10" i="38"/>
  <c r="L10" i="38"/>
  <c r="K88" i="3" s="1"/>
  <c r="K10" i="38"/>
  <c r="J88" i="3" s="1"/>
  <c r="J10" i="38"/>
  <c r="I88" i="3" s="1"/>
  <c r="I10" i="38"/>
  <c r="H88" i="3" s="1"/>
  <c r="H10" i="38"/>
  <c r="G88" i="3" s="1"/>
  <c r="G10" i="38"/>
  <c r="F88" i="3" s="1"/>
  <c r="F10" i="38"/>
  <c r="E88" i="3" s="1"/>
  <c r="E10" i="38"/>
  <c r="D10" i="38"/>
  <c r="C88" i="3" s="1"/>
  <c r="C10" i="38"/>
  <c r="B88" i="3" s="1"/>
  <c r="AB13" i="38"/>
  <c r="AA87" i="3" s="1"/>
  <c r="AA13" i="38"/>
  <c r="Z87" i="3" s="1"/>
  <c r="Z13" i="38"/>
  <c r="Y87" i="3" s="1"/>
  <c r="Y13" i="38"/>
  <c r="X87" i="3" s="1"/>
  <c r="X13" i="38"/>
  <c r="W87" i="3" s="1"/>
  <c r="W13" i="38"/>
  <c r="V87" i="3" s="1"/>
  <c r="U13" i="38"/>
  <c r="T87" i="3" s="1"/>
  <c r="T13" i="38"/>
  <c r="S87" i="3" s="1"/>
  <c r="S13" i="38"/>
  <c r="R87" i="3" s="1"/>
  <c r="BK87" i="3" s="1"/>
  <c r="R13" i="38"/>
  <c r="Q87" i="3" s="1"/>
  <c r="Q13" i="38"/>
  <c r="P87" i="3" s="1"/>
  <c r="P13" i="38"/>
  <c r="O87" i="3" s="1"/>
  <c r="O13" i="38"/>
  <c r="N87" i="3" s="1"/>
  <c r="N13" i="38"/>
  <c r="M87" i="3" s="1"/>
  <c r="M13" i="38"/>
  <c r="L87" i="3" s="1"/>
  <c r="L13" i="38"/>
  <c r="K87" i="3" s="1"/>
  <c r="K13" i="38"/>
  <c r="J87" i="3" s="1"/>
  <c r="BC87" i="3" s="1"/>
  <c r="J13" i="38"/>
  <c r="I87" i="3" s="1"/>
  <c r="I13" i="38"/>
  <c r="H87" i="3" s="1"/>
  <c r="H13" i="38"/>
  <c r="G87" i="3" s="1"/>
  <c r="G13" i="38"/>
  <c r="F87" i="3" s="1"/>
  <c r="F13" i="38"/>
  <c r="E87" i="3" s="1"/>
  <c r="E13" i="38"/>
  <c r="D87" i="3" s="1"/>
  <c r="D13" i="38"/>
  <c r="C87" i="3" s="1"/>
  <c r="C13" i="38"/>
  <c r="B87" i="3" s="1"/>
  <c r="AB5" i="38"/>
  <c r="AA85" i="3" s="1"/>
  <c r="AA5" i="38"/>
  <c r="Z85" i="3" s="1"/>
  <c r="Z5" i="38"/>
  <c r="Y85" i="3" s="1"/>
  <c r="Y5" i="38"/>
  <c r="X85" i="3" s="1"/>
  <c r="X5" i="38"/>
  <c r="W85" i="3" s="1"/>
  <c r="W5" i="38"/>
  <c r="V85" i="3" s="1"/>
  <c r="U5" i="38"/>
  <c r="T85" i="3" s="1"/>
  <c r="T5" i="38"/>
  <c r="S85" i="3" s="1"/>
  <c r="S5" i="38"/>
  <c r="R85" i="3" s="1"/>
  <c r="R5" i="38"/>
  <c r="Q85" i="3" s="1"/>
  <c r="Q5" i="38"/>
  <c r="P85" i="3" s="1"/>
  <c r="P5" i="38"/>
  <c r="O85" i="3" s="1"/>
  <c r="O5" i="38"/>
  <c r="N85" i="3" s="1"/>
  <c r="BG87" i="3" s="1"/>
  <c r="N5" i="38"/>
  <c r="M85" i="3" s="1"/>
  <c r="M5" i="38"/>
  <c r="L85" i="3" s="1"/>
  <c r="L5" i="38"/>
  <c r="K85" i="3" s="1"/>
  <c r="BD89" i="3" s="1"/>
  <c r="K5" i="38"/>
  <c r="J85" i="3" s="1"/>
  <c r="J5" i="38"/>
  <c r="I85" i="3" s="1"/>
  <c r="I5" i="38"/>
  <c r="H85" i="3" s="1"/>
  <c r="H5" i="38"/>
  <c r="G85" i="3" s="1"/>
  <c r="G5" i="38"/>
  <c r="F85" i="3" s="1"/>
  <c r="F5" i="38"/>
  <c r="E85" i="3" s="1"/>
  <c r="E5" i="38"/>
  <c r="D85" i="3" s="1"/>
  <c r="D5" i="38"/>
  <c r="C85" i="3" s="1"/>
  <c r="C5" i="38"/>
  <c r="B85" i="3" s="1"/>
  <c r="BC20" i="39"/>
  <c r="BB116" i="3" s="1"/>
  <c r="BC30" i="39"/>
  <c r="BB119" i="3" s="1"/>
  <c r="BC9" i="39"/>
  <c r="BB120" i="3" s="1"/>
  <c r="BC6" i="39"/>
  <c r="BC5" i="39"/>
  <c r="BB102" i="3" s="1"/>
  <c r="BB20" i="39"/>
  <c r="BA116" i="3" s="1"/>
  <c r="BB30" i="39"/>
  <c r="BA119" i="3" s="1"/>
  <c r="BB9" i="39"/>
  <c r="BA120" i="3" s="1"/>
  <c r="BB6" i="39"/>
  <c r="BB5" i="39"/>
  <c r="BA20" i="39"/>
  <c r="AZ116" i="3" s="1"/>
  <c r="BA30" i="39"/>
  <c r="AZ119" i="3" s="1"/>
  <c r="BA9" i="39"/>
  <c r="AZ120" i="3" s="1"/>
  <c r="BA6" i="39"/>
  <c r="BA5" i="39"/>
  <c r="AZ20" i="39"/>
  <c r="AY116" i="3" s="1"/>
  <c r="AZ30" i="39"/>
  <c r="AY119" i="3" s="1"/>
  <c r="AZ9" i="39"/>
  <c r="AY120" i="3" s="1"/>
  <c r="AZ6" i="39"/>
  <c r="AZ5" i="39"/>
  <c r="AY102" i="3" s="1"/>
  <c r="AY20" i="39"/>
  <c r="AX116" i="3"/>
  <c r="AY30" i="39"/>
  <c r="AX119" i="3" s="1"/>
  <c r="AY9" i="39"/>
  <c r="AX120" i="3" s="1"/>
  <c r="AY6" i="39"/>
  <c r="AY5" i="39"/>
  <c r="AX102" i="3" s="1"/>
  <c r="AX20" i="39"/>
  <c r="AW116" i="3" s="1"/>
  <c r="AX30" i="39"/>
  <c r="AW119" i="3" s="1"/>
  <c r="AX9" i="39"/>
  <c r="AW120" i="3" s="1"/>
  <c r="AX6" i="39"/>
  <c r="AX5" i="39"/>
  <c r="AW102" i="3" s="1"/>
  <c r="AW20" i="39"/>
  <c r="AV116" i="3" s="1"/>
  <c r="BN116" i="3" s="1"/>
  <c r="AW30" i="39"/>
  <c r="AV119" i="3" s="1"/>
  <c r="AW9" i="39"/>
  <c r="AV120" i="3" s="1"/>
  <c r="BN120" i="3" s="1"/>
  <c r="AW6" i="39"/>
  <c r="AW5" i="39"/>
  <c r="AV102" i="3" s="1"/>
  <c r="AV20" i="39"/>
  <c r="AU116" i="3" s="1"/>
  <c r="AV30" i="39"/>
  <c r="AU119" i="3" s="1"/>
  <c r="AV9" i="39"/>
  <c r="AU120" i="3" s="1"/>
  <c r="AV6" i="39"/>
  <c r="AV5" i="39"/>
  <c r="AU102" i="3" s="1"/>
  <c r="AU20" i="39"/>
  <c r="AT116" i="3" s="1"/>
  <c r="AU30" i="39"/>
  <c r="AT119" i="3" s="1"/>
  <c r="AU9" i="39"/>
  <c r="AT120" i="3" s="1"/>
  <c r="AU6" i="39"/>
  <c r="AU5" i="39"/>
  <c r="AT102" i="3" s="1"/>
  <c r="AT20" i="39"/>
  <c r="AS116" i="3" s="1"/>
  <c r="AT30" i="39"/>
  <c r="AS119" i="3" s="1"/>
  <c r="BK119" i="3" s="1"/>
  <c r="AT9" i="39"/>
  <c r="AS120" i="3" s="1"/>
  <c r="BK120" i="3" s="1"/>
  <c r="AT6" i="39"/>
  <c r="AT5" i="39"/>
  <c r="AS102" i="3" s="1"/>
  <c r="AS20" i="39"/>
  <c r="AR116" i="3" s="1"/>
  <c r="AS30" i="39"/>
  <c r="AR119" i="3" s="1"/>
  <c r="AS9" i="39"/>
  <c r="AR120" i="3" s="1"/>
  <c r="AS6" i="39"/>
  <c r="AS5" i="39"/>
  <c r="AR102" i="3" s="1"/>
  <c r="AR20" i="39"/>
  <c r="AQ116" i="3" s="1"/>
  <c r="AR30" i="39"/>
  <c r="AQ119" i="3" s="1"/>
  <c r="AR9" i="39"/>
  <c r="AQ120" i="3" s="1"/>
  <c r="AR6" i="39"/>
  <c r="AQ20" i="39"/>
  <c r="AP116" i="3" s="1"/>
  <c r="AQ30" i="39"/>
  <c r="AP119" i="3" s="1"/>
  <c r="AQ9" i="39"/>
  <c r="AP120" i="3" s="1"/>
  <c r="AQ6" i="39"/>
  <c r="AP20" i="39"/>
  <c r="AO116" i="3" s="1"/>
  <c r="AP30" i="39"/>
  <c r="AO119" i="3" s="1"/>
  <c r="AP9" i="39"/>
  <c r="AO120" i="3" s="1"/>
  <c r="AP6" i="39"/>
  <c r="AO20" i="39"/>
  <c r="AN116" i="3" s="1"/>
  <c r="AO30" i="39"/>
  <c r="AN119" i="3" s="1"/>
  <c r="AO9" i="39"/>
  <c r="AN120" i="3" s="1"/>
  <c r="AO6" i="39"/>
  <c r="AN20" i="39"/>
  <c r="AM116" i="3" s="1"/>
  <c r="AN30" i="39"/>
  <c r="AM119" i="3" s="1"/>
  <c r="BE119" i="3" s="1"/>
  <c r="AN9" i="39"/>
  <c r="AM120" i="3" s="1"/>
  <c r="BE120" i="3" s="1"/>
  <c r="AN6" i="39"/>
  <c r="AM20" i="39"/>
  <c r="AL116" i="3" s="1"/>
  <c r="AM30" i="39"/>
  <c r="AL119" i="3" s="1"/>
  <c r="BD119" i="3" s="1"/>
  <c r="AM9" i="39"/>
  <c r="AL120" i="3" s="1"/>
  <c r="BD120" i="3" s="1"/>
  <c r="AM6" i="39"/>
  <c r="AL20" i="39"/>
  <c r="AK116" i="3" s="1"/>
  <c r="AL30" i="39"/>
  <c r="AK119" i="3" s="1"/>
  <c r="BC119" i="3" s="1"/>
  <c r="AL9" i="39"/>
  <c r="AK120" i="3" s="1"/>
  <c r="AL6" i="39"/>
  <c r="AK20" i="39"/>
  <c r="AJ116" i="3" s="1"/>
  <c r="AK30" i="39"/>
  <c r="AJ119" i="3" s="1"/>
  <c r="AK9" i="39"/>
  <c r="AJ120" i="3" s="1"/>
  <c r="AK6" i="39"/>
  <c r="AK5" i="39"/>
  <c r="AJ102" i="3" s="1"/>
  <c r="AJ20" i="39"/>
  <c r="AI116" i="3" s="1"/>
  <c r="AJ30" i="39"/>
  <c r="AI119" i="3" s="1"/>
  <c r="AJ9" i="39"/>
  <c r="AI120" i="3" s="1"/>
  <c r="AJ6" i="39"/>
  <c r="AJ5" i="39"/>
  <c r="AI102" i="3" s="1"/>
  <c r="AI20" i="39"/>
  <c r="AH116" i="3" s="1"/>
  <c r="AI30" i="39"/>
  <c r="AH119" i="3" s="1"/>
  <c r="AI9" i="39"/>
  <c r="AH120" i="3" s="1"/>
  <c r="AI6" i="39"/>
  <c r="AI5" i="39"/>
  <c r="AH102" i="3" s="1"/>
  <c r="AH20" i="39"/>
  <c r="AG116" i="3" s="1"/>
  <c r="AH30" i="39"/>
  <c r="AG119" i="3" s="1"/>
  <c r="AH9" i="39"/>
  <c r="AG120" i="3" s="1"/>
  <c r="AH6" i="39"/>
  <c r="AH5" i="39"/>
  <c r="AG102" i="3" s="1"/>
  <c r="AG20" i="39"/>
  <c r="AF116" i="3" s="1"/>
  <c r="AG30" i="39"/>
  <c r="AF119" i="3" s="1"/>
  <c r="AG9" i="39"/>
  <c r="AF120" i="3" s="1"/>
  <c r="AG6" i="39"/>
  <c r="AG5" i="39"/>
  <c r="AF102" i="3" s="1"/>
  <c r="AF20" i="39"/>
  <c r="AE116" i="3" s="1"/>
  <c r="AF30" i="39"/>
  <c r="AE119" i="3" s="1"/>
  <c r="AF9" i="39"/>
  <c r="AE120" i="3" s="1"/>
  <c r="AF6" i="39"/>
  <c r="AF5" i="39"/>
  <c r="AE102" i="3" s="1"/>
  <c r="AE20" i="39"/>
  <c r="AD116" i="3" s="1"/>
  <c r="AE30" i="39"/>
  <c r="AD119" i="3" s="1"/>
  <c r="AE9" i="39"/>
  <c r="AD120" i="3" s="1"/>
  <c r="AE6" i="39"/>
  <c r="AE5" i="39"/>
  <c r="AD102" i="3"/>
  <c r="AR5" i="43"/>
  <c r="AQ163" i="3" s="1"/>
  <c r="AR10" i="43"/>
  <c r="AQ169" i="3" s="1"/>
  <c r="AR17" i="36"/>
  <c r="AQ155" i="3" s="1"/>
  <c r="AR8" i="36"/>
  <c r="AQ156" i="3" s="1"/>
  <c r="AR12" i="36"/>
  <c r="AQ158" i="3" s="1"/>
  <c r="AR5" i="37"/>
  <c r="AQ126" i="3" s="1"/>
  <c r="AR15" i="37"/>
  <c r="AQ136" i="3" s="1"/>
  <c r="AR8" i="37"/>
  <c r="AQ137" i="3" s="1"/>
  <c r="AR11" i="37"/>
  <c r="AQ138" i="3" s="1"/>
  <c r="AR5" i="38"/>
  <c r="AQ85" i="3" s="1"/>
  <c r="AR16" i="38"/>
  <c r="AQ97" i="3" s="1"/>
  <c r="AR10" i="38"/>
  <c r="AQ96" i="3" s="1"/>
  <c r="AR13" i="38"/>
  <c r="AQ95" i="3"/>
  <c r="AR5" i="22"/>
  <c r="AQ59" i="3" s="1"/>
  <c r="AR25" i="22"/>
  <c r="AQ75" i="3" s="1"/>
  <c r="AR48" i="22"/>
  <c r="AQ77" i="3" s="1"/>
  <c r="AR13" i="22"/>
  <c r="AQ78" i="3" s="1"/>
  <c r="AR15" i="22"/>
  <c r="AQ79" i="3" s="1"/>
  <c r="AR18" i="22"/>
  <c r="AQ80" i="3" s="1"/>
  <c r="Q5" i="22"/>
  <c r="Q25" i="22"/>
  <c r="P61" i="3" s="1"/>
  <c r="Q48" i="22"/>
  <c r="P63" i="3" s="1"/>
  <c r="Q13" i="22"/>
  <c r="P64" i="3" s="1"/>
  <c r="Q15" i="22"/>
  <c r="P65" i="3" s="1"/>
  <c r="Q18" i="22"/>
  <c r="P66" i="3" s="1"/>
  <c r="AR9" i="50"/>
  <c r="AQ50" i="3" s="1"/>
  <c r="AR10" i="50"/>
  <c r="AR11" i="50"/>
  <c r="AQ52" i="3" s="1"/>
  <c r="AR12" i="50"/>
  <c r="AQ53" i="3" s="1"/>
  <c r="AR17" i="50"/>
  <c r="AQ51" i="3"/>
  <c r="AR14" i="50"/>
  <c r="AQ54" i="3" s="1"/>
  <c r="Q9" i="50"/>
  <c r="Q10" i="50"/>
  <c r="P42" i="3" s="1"/>
  <c r="Q11" i="50"/>
  <c r="P43" i="3" s="1"/>
  <c r="Q12" i="50"/>
  <c r="Q17" i="50"/>
  <c r="P41" i="3"/>
  <c r="P44" i="3"/>
  <c r="Q14" i="50"/>
  <c r="P45" i="3" s="1"/>
  <c r="AD9" i="39"/>
  <c r="AC120" i="3" s="1"/>
  <c r="AD6" i="39"/>
  <c r="AD30" i="39"/>
  <c r="AC119" i="3" s="1"/>
  <c r="AQ5" i="38"/>
  <c r="AP85" i="3" s="1"/>
  <c r="AQ13" i="38"/>
  <c r="AQ10" i="38"/>
  <c r="AP96" i="3" s="1"/>
  <c r="AQ16" i="38"/>
  <c r="AP97" i="3" s="1"/>
  <c r="AP5" i="38"/>
  <c r="AO85" i="3" s="1"/>
  <c r="AP13" i="38"/>
  <c r="AO95" i="3" s="1"/>
  <c r="AP10" i="38"/>
  <c r="AO96" i="3" s="1"/>
  <c r="BG96" i="3" s="1"/>
  <c r="AP16" i="38"/>
  <c r="AO97" i="3" s="1"/>
  <c r="AO5" i="38"/>
  <c r="AN85" i="3" s="1"/>
  <c r="AO13" i="38"/>
  <c r="AN95" i="3" s="1"/>
  <c r="AO10" i="38"/>
  <c r="AO16" i="38"/>
  <c r="AN97" i="3" s="1"/>
  <c r="AN5" i="38"/>
  <c r="AM85" i="3" s="1"/>
  <c r="AN13" i="38"/>
  <c r="AM95" i="3" s="1"/>
  <c r="AN10" i="38"/>
  <c r="AM96" i="3" s="1"/>
  <c r="AN16" i="38"/>
  <c r="AM97" i="3" s="1"/>
  <c r="BE97" i="3" s="1"/>
  <c r="AM5" i="38"/>
  <c r="AL85" i="3" s="1"/>
  <c r="AM13" i="38"/>
  <c r="AL95" i="3" s="1"/>
  <c r="AM10" i="38"/>
  <c r="AL96" i="3" s="1"/>
  <c r="AM16" i="38"/>
  <c r="AL97" i="3" s="1"/>
  <c r="AL5" i="38"/>
  <c r="AK85" i="3" s="1"/>
  <c r="AL13" i="38"/>
  <c r="AK95" i="3" s="1"/>
  <c r="AL10" i="38"/>
  <c r="AK96" i="3" s="1"/>
  <c r="AL16" i="38"/>
  <c r="AK97" i="3" s="1"/>
  <c r="BC97" i="3" s="1"/>
  <c r="AK5" i="38"/>
  <c r="AJ85" i="3" s="1"/>
  <c r="AK13" i="38"/>
  <c r="AJ95" i="3" s="1"/>
  <c r="AK10" i="38"/>
  <c r="AJ96" i="3" s="1"/>
  <c r="AK16" i="38"/>
  <c r="AJ97" i="3" s="1"/>
  <c r="AJ5" i="38"/>
  <c r="AI85" i="3" s="1"/>
  <c r="AJ13" i="38"/>
  <c r="AI95" i="3" s="1"/>
  <c r="AJ10" i="38"/>
  <c r="AJ16" i="38"/>
  <c r="AI97" i="3" s="1"/>
  <c r="AI5" i="38"/>
  <c r="AH85" i="3" s="1"/>
  <c r="AI13" i="38"/>
  <c r="AH95" i="3" s="1"/>
  <c r="AI10" i="38"/>
  <c r="AH96" i="3" s="1"/>
  <c r="AI16" i="38"/>
  <c r="AH97" i="3" s="1"/>
  <c r="AH5" i="38"/>
  <c r="AG85" i="3" s="1"/>
  <c r="AH13" i="38"/>
  <c r="AH10" i="38"/>
  <c r="AG96" i="3" s="1"/>
  <c r="AH16" i="38"/>
  <c r="AG97" i="3" s="1"/>
  <c r="AG5" i="38"/>
  <c r="AF85" i="3" s="1"/>
  <c r="AG13" i="38"/>
  <c r="AF95" i="3"/>
  <c r="AG10" i="38"/>
  <c r="AF96" i="3" s="1"/>
  <c r="AG16" i="38"/>
  <c r="AF97" i="3" s="1"/>
  <c r="AF5" i="38"/>
  <c r="AE85" i="3" s="1"/>
  <c r="AF13" i="38"/>
  <c r="AE95" i="3" s="1"/>
  <c r="AF10" i="38"/>
  <c r="AE96" i="3" s="1"/>
  <c r="AF16" i="38"/>
  <c r="AE97" i="3" s="1"/>
  <c r="AE5" i="38"/>
  <c r="AD85" i="3"/>
  <c r="AE13" i="38"/>
  <c r="AD95" i="3" s="1"/>
  <c r="AE10" i="38"/>
  <c r="AD96" i="3" s="1"/>
  <c r="AE16" i="38"/>
  <c r="AD97" i="3" s="1"/>
  <c r="AD5" i="38"/>
  <c r="AC85" i="3" s="1"/>
  <c r="AD13" i="38"/>
  <c r="AC95" i="3" s="1"/>
  <c r="AD10" i="38"/>
  <c r="AC96" i="3" s="1"/>
  <c r="AD16" i="38"/>
  <c r="AC97" i="3" s="1"/>
  <c r="BC10" i="38"/>
  <c r="BB96" i="3" s="1"/>
  <c r="BB10" i="38"/>
  <c r="BA10" i="38"/>
  <c r="AZ96" i="3" s="1"/>
  <c r="AZ10" i="38"/>
  <c r="AY96" i="3" s="1"/>
  <c r="AY10" i="38"/>
  <c r="AX10" i="38"/>
  <c r="AW96" i="3" s="1"/>
  <c r="AW10" i="38"/>
  <c r="AV96" i="3" s="1"/>
  <c r="AV10" i="38"/>
  <c r="AU96" i="3" s="1"/>
  <c r="AU10" i="38"/>
  <c r="AT96" i="3" s="1"/>
  <c r="BL96" i="3" s="1"/>
  <c r="AT10" i="38"/>
  <c r="AS96" i="3" s="1"/>
  <c r="AS10" i="38"/>
  <c r="AR96" i="3" s="1"/>
  <c r="A88" i="3"/>
  <c r="A96" i="3" s="1"/>
  <c r="BC9" i="38"/>
  <c r="BC11" i="38"/>
  <c r="BB9" i="38"/>
  <c r="BB11" i="38"/>
  <c r="BA9" i="38"/>
  <c r="BA11" i="38"/>
  <c r="AZ9" i="38"/>
  <c r="AZ11" i="38"/>
  <c r="AY9" i="38"/>
  <c r="AY11" i="38"/>
  <c r="AX9" i="38"/>
  <c r="AX11" i="38"/>
  <c r="AW9" i="38"/>
  <c r="AW11" i="38"/>
  <c r="AV9" i="38"/>
  <c r="AV11" i="38"/>
  <c r="AU9" i="38"/>
  <c r="AU11" i="38"/>
  <c r="AT9" i="38"/>
  <c r="AT11" i="38"/>
  <c r="AS9" i="38"/>
  <c r="AS11" i="38"/>
  <c r="AR9" i="38"/>
  <c r="AR11" i="38"/>
  <c r="AQ9" i="38"/>
  <c r="AQ11" i="38"/>
  <c r="AP9" i="38"/>
  <c r="AP11" i="38"/>
  <c r="AO9" i="38"/>
  <c r="AO11" i="38"/>
  <c r="AN9" i="38"/>
  <c r="AN11" i="38"/>
  <c r="AM9" i="38"/>
  <c r="AM11" i="38"/>
  <c r="AL9" i="38"/>
  <c r="AL11" i="38"/>
  <c r="AK9" i="38"/>
  <c r="AK11" i="38"/>
  <c r="AJ9" i="38"/>
  <c r="AJ11" i="38"/>
  <c r="AI9" i="38"/>
  <c r="AI11" i="38"/>
  <c r="AH9" i="38"/>
  <c r="AH11" i="38"/>
  <c r="AG9" i="38"/>
  <c r="AG11" i="38"/>
  <c r="AF9" i="38"/>
  <c r="AF11" i="38"/>
  <c r="AE9" i="38"/>
  <c r="AE11" i="38"/>
  <c r="AD9" i="38"/>
  <c r="AD11" i="38"/>
  <c r="AB9" i="38"/>
  <c r="AB11" i="38"/>
  <c r="AA9" i="38"/>
  <c r="AA11" i="38"/>
  <c r="Z9" i="38"/>
  <c r="Z11" i="38"/>
  <c r="Y9" i="38"/>
  <c r="Y11" i="38"/>
  <c r="X9" i="38"/>
  <c r="X11" i="38"/>
  <c r="W9" i="38"/>
  <c r="W11" i="38"/>
  <c r="V11" i="38"/>
  <c r="U9" i="38"/>
  <c r="U11" i="38"/>
  <c r="T9" i="38"/>
  <c r="T11" i="38"/>
  <c r="S9" i="38"/>
  <c r="S11" i="38"/>
  <c r="R9" i="38"/>
  <c r="R11" i="38"/>
  <c r="Q9" i="38"/>
  <c r="Q11" i="38"/>
  <c r="P9" i="38"/>
  <c r="P11" i="38"/>
  <c r="O9" i="38"/>
  <c r="O11" i="38"/>
  <c r="N9" i="38"/>
  <c r="N11" i="38"/>
  <c r="M9" i="38"/>
  <c r="M11" i="38"/>
  <c r="L9" i="38"/>
  <c r="L11" i="38"/>
  <c r="K9" i="38"/>
  <c r="K11" i="38"/>
  <c r="J9" i="38"/>
  <c r="J11" i="38"/>
  <c r="I9" i="38"/>
  <c r="I11" i="38"/>
  <c r="H9" i="38"/>
  <c r="H11" i="38"/>
  <c r="G9" i="38"/>
  <c r="G11" i="38"/>
  <c r="F9" i="38"/>
  <c r="F11" i="38"/>
  <c r="E9" i="38"/>
  <c r="E11" i="38"/>
  <c r="D9" i="38"/>
  <c r="D11" i="38"/>
  <c r="C9" i="38"/>
  <c r="C11" i="38"/>
  <c r="AD164" i="3"/>
  <c r="AE164" i="3" s="1"/>
  <c r="AF164" i="3" s="1"/>
  <c r="AG164" i="3" s="1"/>
  <c r="AH164" i="3" s="1"/>
  <c r="AI164" i="3" s="1"/>
  <c r="AJ164" i="3" s="1"/>
  <c r="AK164" i="3" s="1"/>
  <c r="AL164" i="3" s="1"/>
  <c r="AM164" i="3" s="1"/>
  <c r="AN164" i="3" s="1"/>
  <c r="AO164" i="3" s="1"/>
  <c r="AP164" i="3" s="1"/>
  <c r="AQ164" i="3" s="1"/>
  <c r="AR164" i="3" s="1"/>
  <c r="AS164" i="3" s="1"/>
  <c r="AT164" i="3" s="1"/>
  <c r="AU164" i="3" s="1"/>
  <c r="AV164" i="3" s="1"/>
  <c r="AW164" i="3" s="1"/>
  <c r="AX164" i="3" s="1"/>
  <c r="AY164" i="3" s="1"/>
  <c r="AZ164" i="3" s="1"/>
  <c r="BA164" i="3" s="1"/>
  <c r="BB164" i="3" s="1"/>
  <c r="C164" i="3"/>
  <c r="D164" i="3" s="1"/>
  <c r="E164" i="3" s="1"/>
  <c r="F164" i="3" s="1"/>
  <c r="G164" i="3" s="1"/>
  <c r="H164" i="3" s="1"/>
  <c r="I164" i="3" s="1"/>
  <c r="J164" i="3" s="1"/>
  <c r="K164" i="3" s="1"/>
  <c r="L164" i="3" s="1"/>
  <c r="M164" i="3" s="1"/>
  <c r="N164" i="3" s="1"/>
  <c r="O164" i="3" s="1"/>
  <c r="P164" i="3" s="1"/>
  <c r="Q164" i="3" s="1"/>
  <c r="R164" i="3" s="1"/>
  <c r="S164" i="3" s="1"/>
  <c r="T164" i="3" s="1"/>
  <c r="U164" i="3" s="1"/>
  <c r="V164" i="3" s="1"/>
  <c r="W164" i="3" s="1"/>
  <c r="X164" i="3" s="1"/>
  <c r="Y164" i="3" s="1"/>
  <c r="Z164" i="3" s="1"/>
  <c r="AA164" i="3" s="1"/>
  <c r="AD144" i="3"/>
  <c r="AE144" i="3" s="1"/>
  <c r="AF144" i="3" s="1"/>
  <c r="AG144" i="3" s="1"/>
  <c r="AH144" i="3" s="1"/>
  <c r="AI144" i="3" s="1"/>
  <c r="AJ144" i="3" s="1"/>
  <c r="AK144" i="3" s="1"/>
  <c r="AL144" i="3" s="1"/>
  <c r="AM144" i="3" s="1"/>
  <c r="AN144" i="3" s="1"/>
  <c r="AO144" i="3" s="1"/>
  <c r="AP144" i="3" s="1"/>
  <c r="AQ144" i="3" s="1"/>
  <c r="AR144" i="3" s="1"/>
  <c r="AS144" i="3" s="1"/>
  <c r="AT144" i="3" s="1"/>
  <c r="AU144" i="3" s="1"/>
  <c r="AV144" i="3" s="1"/>
  <c r="AW144" i="3" s="1"/>
  <c r="AX144" i="3" s="1"/>
  <c r="AY144" i="3" s="1"/>
  <c r="AZ144" i="3" s="1"/>
  <c r="BA144" i="3" s="1"/>
  <c r="BB144" i="3" s="1"/>
  <c r="C144" i="3"/>
  <c r="D144" i="3" s="1"/>
  <c r="E144" i="3" s="1"/>
  <c r="F144" i="3" s="1"/>
  <c r="G144" i="3" s="1"/>
  <c r="H144" i="3" s="1"/>
  <c r="I144" i="3" s="1"/>
  <c r="J144" i="3" s="1"/>
  <c r="K144" i="3" s="1"/>
  <c r="L144" i="3" s="1"/>
  <c r="M144" i="3" s="1"/>
  <c r="N144" i="3" s="1"/>
  <c r="O144" i="3" s="1"/>
  <c r="P144" i="3" s="1"/>
  <c r="Q144" i="3" s="1"/>
  <c r="R144" i="3" s="1"/>
  <c r="S144" i="3" s="1"/>
  <c r="T144" i="3" s="1"/>
  <c r="U144" i="3" s="1"/>
  <c r="V144" i="3" s="1"/>
  <c r="W144" i="3" s="1"/>
  <c r="X144" i="3" s="1"/>
  <c r="Y144" i="3" s="1"/>
  <c r="Z144" i="3" s="1"/>
  <c r="AA144" i="3" s="1"/>
  <c r="AD127" i="3"/>
  <c r="AE127" i="3" s="1"/>
  <c r="AF127" i="3" s="1"/>
  <c r="AG127" i="3" s="1"/>
  <c r="AH127" i="3" s="1"/>
  <c r="AI127" i="3" s="1"/>
  <c r="AJ127" i="3" s="1"/>
  <c r="AK127" i="3" s="1"/>
  <c r="AL127" i="3" s="1"/>
  <c r="AM127" i="3" s="1"/>
  <c r="AN127" i="3" s="1"/>
  <c r="AO127" i="3" s="1"/>
  <c r="AP127" i="3" s="1"/>
  <c r="AQ127" i="3" s="1"/>
  <c r="AR127" i="3" s="1"/>
  <c r="AS127" i="3" s="1"/>
  <c r="AT127" i="3" s="1"/>
  <c r="AU127" i="3" s="1"/>
  <c r="AV127" i="3" s="1"/>
  <c r="AW127" i="3" s="1"/>
  <c r="AX127" i="3" s="1"/>
  <c r="AY127" i="3" s="1"/>
  <c r="AZ127" i="3" s="1"/>
  <c r="BA127" i="3" s="1"/>
  <c r="BB127" i="3" s="1"/>
  <c r="C127" i="3"/>
  <c r="D127" i="3" s="1"/>
  <c r="E127" i="3" s="1"/>
  <c r="F127" i="3" s="1"/>
  <c r="G127" i="3" s="1"/>
  <c r="H127" i="3" s="1"/>
  <c r="I127" i="3" s="1"/>
  <c r="J127" i="3" s="1"/>
  <c r="K127" i="3" s="1"/>
  <c r="L127" i="3" s="1"/>
  <c r="M127" i="3" s="1"/>
  <c r="N127" i="3" s="1"/>
  <c r="O127" i="3" s="1"/>
  <c r="P127" i="3" s="1"/>
  <c r="Q127" i="3" s="1"/>
  <c r="R127" i="3" s="1"/>
  <c r="S127" i="3" s="1"/>
  <c r="T127" i="3" s="1"/>
  <c r="U127" i="3" s="1"/>
  <c r="V127" i="3" s="1"/>
  <c r="W127" i="3" s="1"/>
  <c r="X127" i="3" s="1"/>
  <c r="Y127" i="3" s="1"/>
  <c r="Z127" i="3" s="1"/>
  <c r="AA127" i="3" s="1"/>
  <c r="AD86" i="3"/>
  <c r="AE86" i="3" s="1"/>
  <c r="AF86" i="3" s="1"/>
  <c r="AG86" i="3" s="1"/>
  <c r="AH86" i="3" s="1"/>
  <c r="AI86" i="3" s="1"/>
  <c r="AJ86" i="3" s="1"/>
  <c r="AK86" i="3" s="1"/>
  <c r="AL86" i="3" s="1"/>
  <c r="AM86" i="3" s="1"/>
  <c r="AN86" i="3" s="1"/>
  <c r="AO86" i="3" s="1"/>
  <c r="AP86" i="3" s="1"/>
  <c r="AQ86" i="3" s="1"/>
  <c r="AR86" i="3" s="1"/>
  <c r="AS86" i="3" s="1"/>
  <c r="AT86" i="3" s="1"/>
  <c r="AU86" i="3" s="1"/>
  <c r="AV86" i="3" s="1"/>
  <c r="AW86" i="3" s="1"/>
  <c r="AX86" i="3" s="1"/>
  <c r="AY86" i="3" s="1"/>
  <c r="AZ86" i="3" s="1"/>
  <c r="BA86" i="3" s="1"/>
  <c r="BB86" i="3" s="1"/>
  <c r="C86" i="3"/>
  <c r="D86" i="3"/>
  <c r="E86" i="3" s="1"/>
  <c r="F86" i="3" s="1"/>
  <c r="G86" i="3" s="1"/>
  <c r="H86" i="3" s="1"/>
  <c r="I86" i="3" s="1"/>
  <c r="J86" i="3" s="1"/>
  <c r="K86" i="3" s="1"/>
  <c r="L86" i="3" s="1"/>
  <c r="M86" i="3" s="1"/>
  <c r="N86" i="3" s="1"/>
  <c r="O86" i="3" s="1"/>
  <c r="P86" i="3" s="1"/>
  <c r="Q86" i="3" s="1"/>
  <c r="R86" i="3" s="1"/>
  <c r="S86" i="3" s="1"/>
  <c r="T86" i="3" s="1"/>
  <c r="U86" i="3" s="1"/>
  <c r="V86" i="3" s="1"/>
  <c r="W86" i="3" s="1"/>
  <c r="X86" i="3" s="1"/>
  <c r="Y86" i="3" s="1"/>
  <c r="Z86" i="3" s="1"/>
  <c r="AA86" i="3" s="1"/>
  <c r="AD103" i="3"/>
  <c r="AE103" i="3" s="1"/>
  <c r="AF103" i="3" s="1"/>
  <c r="AG103" i="3" s="1"/>
  <c r="AH103" i="3" s="1"/>
  <c r="AI103" i="3" s="1"/>
  <c r="AJ103" i="3" s="1"/>
  <c r="AK103" i="3" s="1"/>
  <c r="AL103" i="3" s="1"/>
  <c r="AM103" i="3" s="1"/>
  <c r="AN103" i="3" s="1"/>
  <c r="AO103" i="3" s="1"/>
  <c r="AP103" i="3" s="1"/>
  <c r="AQ103" i="3" s="1"/>
  <c r="AR103" i="3" s="1"/>
  <c r="AS103" i="3" s="1"/>
  <c r="AT103" i="3" s="1"/>
  <c r="AU103" i="3" s="1"/>
  <c r="AV103" i="3" s="1"/>
  <c r="AW103" i="3" s="1"/>
  <c r="AX103" i="3" s="1"/>
  <c r="AY103" i="3" s="1"/>
  <c r="AZ103" i="3" s="1"/>
  <c r="BA103" i="3" s="1"/>
  <c r="BB103" i="3" s="1"/>
  <c r="C103" i="3"/>
  <c r="D103" i="3" s="1"/>
  <c r="E103" i="3" s="1"/>
  <c r="F103" i="3" s="1"/>
  <c r="G103" i="3" s="1"/>
  <c r="H103" i="3" s="1"/>
  <c r="I103" i="3" s="1"/>
  <c r="J103" i="3" s="1"/>
  <c r="K103" i="3" s="1"/>
  <c r="L103" i="3" s="1"/>
  <c r="M103" i="3" s="1"/>
  <c r="N103" i="3" s="1"/>
  <c r="O103" i="3" s="1"/>
  <c r="P103" i="3" s="1"/>
  <c r="Q103" i="3" s="1"/>
  <c r="R103" i="3" s="1"/>
  <c r="S103" i="3" s="1"/>
  <c r="T103" i="3" s="1"/>
  <c r="U103" i="3" s="1"/>
  <c r="V103" i="3" s="1"/>
  <c r="W103" i="3" s="1"/>
  <c r="X103" i="3" s="1"/>
  <c r="Y103" i="3" s="1"/>
  <c r="Z103" i="3" s="1"/>
  <c r="AA103" i="3" s="1"/>
  <c r="AD60" i="3"/>
  <c r="AE60" i="3" s="1"/>
  <c r="AF60" i="3" s="1"/>
  <c r="AG60" i="3" s="1"/>
  <c r="AH60" i="3" s="1"/>
  <c r="AI60" i="3" s="1"/>
  <c r="AJ60" i="3" s="1"/>
  <c r="AK60" i="3" s="1"/>
  <c r="AL60" i="3" s="1"/>
  <c r="AM60" i="3" s="1"/>
  <c r="AN60" i="3" s="1"/>
  <c r="AO60" i="3" s="1"/>
  <c r="AP60" i="3" s="1"/>
  <c r="AQ60" i="3" s="1"/>
  <c r="AR60" i="3" s="1"/>
  <c r="AS60" i="3" s="1"/>
  <c r="AT60" i="3" s="1"/>
  <c r="AU60" i="3" s="1"/>
  <c r="AV60" i="3" s="1"/>
  <c r="AW60" i="3" s="1"/>
  <c r="AX60" i="3" s="1"/>
  <c r="AY60" i="3" s="1"/>
  <c r="AZ60" i="3" s="1"/>
  <c r="BA60" i="3" s="1"/>
  <c r="BB60" i="3" s="1"/>
  <c r="C60" i="3"/>
  <c r="D60" i="3" s="1"/>
  <c r="E60" i="3" s="1"/>
  <c r="F60" i="3" s="1"/>
  <c r="G60" i="3" s="1"/>
  <c r="H60" i="3" s="1"/>
  <c r="I60" i="3" s="1"/>
  <c r="J60" i="3" s="1"/>
  <c r="K60" i="3" s="1"/>
  <c r="L60" i="3" s="1"/>
  <c r="M60" i="3" s="1"/>
  <c r="N60" i="3" s="1"/>
  <c r="O60" i="3" s="1"/>
  <c r="P60" i="3" s="1"/>
  <c r="Q60" i="3" s="1"/>
  <c r="R60" i="3" s="1"/>
  <c r="S60" i="3" s="1"/>
  <c r="T60" i="3" s="1"/>
  <c r="U60" i="3" s="1"/>
  <c r="V60" i="3" s="1"/>
  <c r="W60" i="3" s="1"/>
  <c r="X60" i="3" s="1"/>
  <c r="Y60" i="3" s="1"/>
  <c r="Z60" i="3" s="1"/>
  <c r="AA60" i="3" s="1"/>
  <c r="AQ5" i="43"/>
  <c r="AP163" i="3" s="1"/>
  <c r="AQ10" i="43"/>
  <c r="AP169" i="3" s="1"/>
  <c r="AP5" i="43"/>
  <c r="AO163" i="3" s="1"/>
  <c r="AP10" i="43"/>
  <c r="AO169" i="3"/>
  <c r="AQ17" i="36"/>
  <c r="AP155" i="3" s="1"/>
  <c r="AQ8" i="36"/>
  <c r="AP156" i="3" s="1"/>
  <c r="AQ12" i="36"/>
  <c r="AP158" i="3" s="1"/>
  <c r="AP17" i="36"/>
  <c r="AO155" i="3" s="1"/>
  <c r="AP8" i="36"/>
  <c r="AO156" i="3" s="1"/>
  <c r="BG156" i="3" s="1"/>
  <c r="AP12" i="36"/>
  <c r="AO158" i="3" s="1"/>
  <c r="BG158" i="3" s="1"/>
  <c r="AQ5" i="37"/>
  <c r="AP126" i="3" s="1"/>
  <c r="AQ15" i="37"/>
  <c r="AP136" i="3" s="1"/>
  <c r="AQ8" i="37"/>
  <c r="AP137" i="3" s="1"/>
  <c r="AQ11" i="37"/>
  <c r="AP138" i="3" s="1"/>
  <c r="AP5" i="37"/>
  <c r="AO126" i="3" s="1"/>
  <c r="AP15" i="37"/>
  <c r="AO136" i="3" s="1"/>
  <c r="AP8" i="37"/>
  <c r="AO137" i="3" s="1"/>
  <c r="AP11" i="37"/>
  <c r="AO138" i="3" s="1"/>
  <c r="AQ5" i="22"/>
  <c r="AQ25" i="22"/>
  <c r="AP75" i="3" s="1"/>
  <c r="AQ48" i="22"/>
  <c r="AP77" i="3" s="1"/>
  <c r="AQ13" i="22"/>
  <c r="AP78" i="3" s="1"/>
  <c r="AQ15" i="22"/>
  <c r="AP79" i="3" s="1"/>
  <c r="AQ18" i="22"/>
  <c r="AP80" i="3" s="1"/>
  <c r="AP5" i="22"/>
  <c r="AP25" i="22"/>
  <c r="AO75" i="3" s="1"/>
  <c r="AP48" i="22"/>
  <c r="AO77" i="3" s="1"/>
  <c r="AP13" i="22"/>
  <c r="AO78" i="3" s="1"/>
  <c r="AP15" i="22"/>
  <c r="AO79" i="3" s="1"/>
  <c r="AP18" i="22"/>
  <c r="AO80" i="3" s="1"/>
  <c r="P5" i="22"/>
  <c r="P25" i="22"/>
  <c r="O61" i="3" s="1"/>
  <c r="P48" i="22"/>
  <c r="O63" i="3" s="1"/>
  <c r="P13" i="22"/>
  <c r="O64" i="3" s="1"/>
  <c r="P15" i="22"/>
  <c r="O65" i="3" s="1"/>
  <c r="P18" i="22"/>
  <c r="O66" i="3" s="1"/>
  <c r="O5" i="22"/>
  <c r="N59" i="3" s="1"/>
  <c r="O25" i="22"/>
  <c r="N61" i="3" s="1"/>
  <c r="O48" i="22"/>
  <c r="N63" i="3" s="1"/>
  <c r="O13" i="22"/>
  <c r="N64" i="3" s="1"/>
  <c r="O15" i="22"/>
  <c r="N65" i="3" s="1"/>
  <c r="O18" i="22"/>
  <c r="N66" i="3" s="1"/>
  <c r="AQ9" i="50"/>
  <c r="AQ10" i="50"/>
  <c r="AP51" i="3" s="1"/>
  <c r="AQ11" i="50"/>
  <c r="AP52" i="3" s="1"/>
  <c r="AQ12" i="50"/>
  <c r="AP53" i="3" s="1"/>
  <c r="AQ17" i="50"/>
  <c r="AQ14" i="50"/>
  <c r="AP54" i="3" s="1"/>
  <c r="AP9" i="50"/>
  <c r="AP10" i="50"/>
  <c r="AP11" i="50"/>
  <c r="AO52" i="3" s="1"/>
  <c r="AP12" i="50"/>
  <c r="AO53" i="3" s="1"/>
  <c r="AP17" i="50"/>
  <c r="AO51" i="3"/>
  <c r="AP14" i="50"/>
  <c r="AO54" i="3" s="1"/>
  <c r="P9" i="50"/>
  <c r="O41" i="3" s="1"/>
  <c r="P10" i="50"/>
  <c r="O42" i="3" s="1"/>
  <c r="P11" i="50"/>
  <c r="O43" i="3" s="1"/>
  <c r="P12" i="50"/>
  <c r="P17" i="50"/>
  <c r="P14" i="50"/>
  <c r="O45" i="3" s="1"/>
  <c r="O9" i="50"/>
  <c r="N41" i="3" s="1"/>
  <c r="O10" i="50"/>
  <c r="N42" i="3" s="1"/>
  <c r="O11" i="50"/>
  <c r="N43" i="3" s="1"/>
  <c r="O12" i="50"/>
  <c r="N44" i="3" s="1"/>
  <c r="O17" i="50"/>
  <c r="O14" i="50"/>
  <c r="N45" i="3" s="1"/>
  <c r="BC5" i="43"/>
  <c r="BB163" i="3" s="1"/>
  <c r="BC10" i="43"/>
  <c r="BB169" i="3" s="1"/>
  <c r="BB5" i="43"/>
  <c r="BA163" i="3" s="1"/>
  <c r="BB10" i="43"/>
  <c r="BA169" i="3" s="1"/>
  <c r="BA5" i="43"/>
  <c r="AZ163" i="3" s="1"/>
  <c r="BA10" i="43"/>
  <c r="AZ169" i="3" s="1"/>
  <c r="AZ5" i="43"/>
  <c r="AY163" i="3" s="1"/>
  <c r="AZ10" i="43"/>
  <c r="AY169" i="3" s="1"/>
  <c r="AY5" i="43"/>
  <c r="AX163" i="3" s="1"/>
  <c r="AY10" i="43"/>
  <c r="AX169" i="3" s="1"/>
  <c r="AX5" i="43"/>
  <c r="AW163" i="3" s="1"/>
  <c r="AX10" i="43"/>
  <c r="AW169" i="3" s="1"/>
  <c r="AW5" i="43"/>
  <c r="AV163" i="3" s="1"/>
  <c r="AW10" i="43"/>
  <c r="AV169" i="3" s="1"/>
  <c r="AV5" i="43"/>
  <c r="AU163" i="3" s="1"/>
  <c r="AV10" i="43"/>
  <c r="AU169" i="3" s="1"/>
  <c r="BM169" i="3" s="1"/>
  <c r="AU5" i="43"/>
  <c r="AT163" i="3" s="1"/>
  <c r="AU10" i="43"/>
  <c r="AT169" i="3" s="1"/>
  <c r="AT5" i="43"/>
  <c r="AS163" i="3" s="1"/>
  <c r="AT10" i="43"/>
  <c r="AS169" i="3" s="1"/>
  <c r="AS5" i="43"/>
  <c r="AR163" i="3" s="1"/>
  <c r="AS10" i="43"/>
  <c r="AR169" i="3" s="1"/>
  <c r="AO5" i="43"/>
  <c r="AN163" i="3" s="1"/>
  <c r="AO10" i="43"/>
  <c r="AN169" i="3" s="1"/>
  <c r="AN5" i="43"/>
  <c r="AM163" i="3" s="1"/>
  <c r="BE169" i="3" s="1"/>
  <c r="AN10" i="43"/>
  <c r="AM169" i="3" s="1"/>
  <c r="AM5" i="43"/>
  <c r="AL163" i="3" s="1"/>
  <c r="AM10" i="43"/>
  <c r="AL169" i="3" s="1"/>
  <c r="AL5" i="43"/>
  <c r="AK163" i="3" s="1"/>
  <c r="AL10" i="43"/>
  <c r="AK169" i="3" s="1"/>
  <c r="AK5" i="43"/>
  <c r="AJ163" i="3" s="1"/>
  <c r="AK10" i="43"/>
  <c r="AJ169" i="3" s="1"/>
  <c r="AJ5" i="43"/>
  <c r="AI163" i="3" s="1"/>
  <c r="AJ10" i="43"/>
  <c r="AI169" i="3" s="1"/>
  <c r="AI5" i="43"/>
  <c r="AH163" i="3" s="1"/>
  <c r="AI10" i="43"/>
  <c r="AH169" i="3" s="1"/>
  <c r="AH5" i="43"/>
  <c r="AG163" i="3" s="1"/>
  <c r="AH10" i="43"/>
  <c r="AG169" i="3" s="1"/>
  <c r="AG5" i="43"/>
  <c r="AF163" i="3" s="1"/>
  <c r="AG10" i="43"/>
  <c r="AF169" i="3" s="1"/>
  <c r="AF5" i="43"/>
  <c r="AE163" i="3" s="1"/>
  <c r="AF10" i="43"/>
  <c r="AE169" i="3" s="1"/>
  <c r="BC5" i="36"/>
  <c r="BB143" i="3" s="1"/>
  <c r="BC17" i="36"/>
  <c r="BB155" i="3" s="1"/>
  <c r="BC8" i="36"/>
  <c r="BB156" i="3" s="1"/>
  <c r="BC12" i="36"/>
  <c r="BB158" i="3" s="1"/>
  <c r="BB5" i="36"/>
  <c r="BA143" i="3" s="1"/>
  <c r="BB17" i="36"/>
  <c r="BA155" i="3" s="1"/>
  <c r="BB8" i="36"/>
  <c r="BA156" i="3" s="1"/>
  <c r="BB12" i="36"/>
  <c r="BA158" i="3" s="1"/>
  <c r="BA5" i="36"/>
  <c r="AZ143" i="3" s="1"/>
  <c r="BA17" i="36"/>
  <c r="AZ155" i="3" s="1"/>
  <c r="BA8" i="36"/>
  <c r="AZ156" i="3" s="1"/>
  <c r="BA12" i="36"/>
  <c r="AZ158" i="3" s="1"/>
  <c r="AZ5" i="36"/>
  <c r="AY143" i="3" s="1"/>
  <c r="AZ17" i="36"/>
  <c r="AY155" i="3" s="1"/>
  <c r="AZ8" i="36"/>
  <c r="AY156" i="3" s="1"/>
  <c r="AZ12" i="36"/>
  <c r="AY158" i="3" s="1"/>
  <c r="AY5" i="36"/>
  <c r="AX143" i="3" s="1"/>
  <c r="AY17" i="36"/>
  <c r="AX155" i="3" s="1"/>
  <c r="AY8" i="36"/>
  <c r="AX156" i="3" s="1"/>
  <c r="AY12" i="36"/>
  <c r="AX158" i="3"/>
  <c r="AX5" i="36"/>
  <c r="AW143" i="3" s="1"/>
  <c r="AX17" i="36"/>
  <c r="AW155" i="3" s="1"/>
  <c r="AX8" i="36"/>
  <c r="AW156" i="3" s="1"/>
  <c r="AX12" i="36"/>
  <c r="AW158" i="3" s="1"/>
  <c r="AW5" i="36"/>
  <c r="AV143" i="3" s="1"/>
  <c r="AW17" i="36"/>
  <c r="AV155" i="3" s="1"/>
  <c r="AW8" i="36"/>
  <c r="AV156" i="3" s="1"/>
  <c r="AW12" i="36"/>
  <c r="AV158" i="3" s="1"/>
  <c r="AV5" i="36"/>
  <c r="AU143" i="3" s="1"/>
  <c r="AV17" i="36"/>
  <c r="AU155" i="3" s="1"/>
  <c r="AV8" i="36"/>
  <c r="AU156" i="3" s="1"/>
  <c r="AV12" i="36"/>
  <c r="AU158" i="3" s="1"/>
  <c r="AU5" i="36"/>
  <c r="AT143" i="3" s="1"/>
  <c r="AU17" i="36"/>
  <c r="AT155" i="3" s="1"/>
  <c r="AU8" i="36"/>
  <c r="AT156" i="3" s="1"/>
  <c r="AU12" i="36"/>
  <c r="AT158" i="3" s="1"/>
  <c r="AT5" i="36"/>
  <c r="AS143" i="3" s="1"/>
  <c r="AT17" i="36"/>
  <c r="AS155" i="3" s="1"/>
  <c r="AT8" i="36"/>
  <c r="AS156" i="3" s="1"/>
  <c r="AT12" i="36"/>
  <c r="AS158" i="3" s="1"/>
  <c r="AS5" i="36"/>
  <c r="AR143" i="3" s="1"/>
  <c r="AS17" i="36"/>
  <c r="AR155" i="3" s="1"/>
  <c r="AS8" i="36"/>
  <c r="AR156" i="3" s="1"/>
  <c r="AS12" i="36"/>
  <c r="AR158" i="3" s="1"/>
  <c r="AO17" i="36"/>
  <c r="AN155" i="3" s="1"/>
  <c r="BF155" i="3" s="1"/>
  <c r="AO8" i="36"/>
  <c r="AN156" i="3" s="1"/>
  <c r="AO12" i="36"/>
  <c r="AN158" i="3" s="1"/>
  <c r="AN17" i="36"/>
  <c r="AM155" i="3"/>
  <c r="AN8" i="36"/>
  <c r="AM156" i="3" s="1"/>
  <c r="AN12" i="36"/>
  <c r="AM158" i="3" s="1"/>
  <c r="AM17" i="36"/>
  <c r="AL155" i="3" s="1"/>
  <c r="AM8" i="36"/>
  <c r="AL156" i="3" s="1"/>
  <c r="AM12" i="36"/>
  <c r="AL158" i="3" s="1"/>
  <c r="AL17" i="36"/>
  <c r="AK155" i="3" s="1"/>
  <c r="AL8" i="36"/>
  <c r="AK156" i="3" s="1"/>
  <c r="BC156" i="3" s="1"/>
  <c r="AL12" i="36"/>
  <c r="AK158" i="3" s="1"/>
  <c r="BC158" i="3" s="1"/>
  <c r="AK5" i="36"/>
  <c r="AJ143" i="3" s="1"/>
  <c r="AK17" i="36"/>
  <c r="AJ155" i="3" s="1"/>
  <c r="AK8" i="36"/>
  <c r="AJ156" i="3" s="1"/>
  <c r="AK12" i="36"/>
  <c r="AJ158" i="3" s="1"/>
  <c r="AJ5" i="36"/>
  <c r="AI143" i="3" s="1"/>
  <c r="AJ17" i="36"/>
  <c r="AI155" i="3" s="1"/>
  <c r="AJ8" i="36"/>
  <c r="AI156" i="3" s="1"/>
  <c r="AJ12" i="36"/>
  <c r="AI158" i="3" s="1"/>
  <c r="AI5" i="36"/>
  <c r="AH143" i="3" s="1"/>
  <c r="AI17" i="36"/>
  <c r="AH155" i="3" s="1"/>
  <c r="AI8" i="36"/>
  <c r="AH156" i="3" s="1"/>
  <c r="AI12" i="36"/>
  <c r="AH158" i="3" s="1"/>
  <c r="AH5" i="36"/>
  <c r="AG143" i="3" s="1"/>
  <c r="AH17" i="36"/>
  <c r="AG155" i="3" s="1"/>
  <c r="AH8" i="36"/>
  <c r="AG156" i="3" s="1"/>
  <c r="AH12" i="36"/>
  <c r="AG158" i="3" s="1"/>
  <c r="AG5" i="36"/>
  <c r="AF143" i="3" s="1"/>
  <c r="AG17" i="36"/>
  <c r="AF155" i="3" s="1"/>
  <c r="AG8" i="36"/>
  <c r="AF156" i="3" s="1"/>
  <c r="AG12" i="36"/>
  <c r="AF158" i="3" s="1"/>
  <c r="AF5" i="36"/>
  <c r="AE143" i="3" s="1"/>
  <c r="AF17" i="36"/>
  <c r="AE155" i="3" s="1"/>
  <c r="AF8" i="36"/>
  <c r="AE156" i="3" s="1"/>
  <c r="AF12" i="36"/>
  <c r="AE158" i="3" s="1"/>
  <c r="BC5" i="37"/>
  <c r="BB126" i="3" s="1"/>
  <c r="BC15" i="37"/>
  <c r="BB136" i="3" s="1"/>
  <c r="BC8" i="37"/>
  <c r="BB137" i="3" s="1"/>
  <c r="BC11" i="37"/>
  <c r="BB138" i="3" s="1"/>
  <c r="BB5" i="37"/>
  <c r="BA126" i="3" s="1"/>
  <c r="BB15" i="37"/>
  <c r="BA136" i="3" s="1"/>
  <c r="BB8" i="37"/>
  <c r="BA137" i="3" s="1"/>
  <c r="BB11" i="37"/>
  <c r="BA138" i="3" s="1"/>
  <c r="BA5" i="37"/>
  <c r="AZ126" i="3" s="1"/>
  <c r="BA15" i="37"/>
  <c r="AZ136" i="3" s="1"/>
  <c r="BA8" i="37"/>
  <c r="AZ137" i="3" s="1"/>
  <c r="BA11" i="37"/>
  <c r="AZ138" i="3" s="1"/>
  <c r="AZ5" i="37"/>
  <c r="AY126" i="3" s="1"/>
  <c r="AZ15" i="37"/>
  <c r="AY136" i="3" s="1"/>
  <c r="AZ8" i="37"/>
  <c r="AY137" i="3" s="1"/>
  <c r="AZ11" i="37"/>
  <c r="AY138" i="3" s="1"/>
  <c r="AY5" i="37"/>
  <c r="AX126" i="3" s="1"/>
  <c r="AY15" i="37"/>
  <c r="AX136" i="3" s="1"/>
  <c r="AY8" i="37"/>
  <c r="AX137" i="3" s="1"/>
  <c r="AY11" i="37"/>
  <c r="AX138" i="3" s="1"/>
  <c r="AX5" i="37"/>
  <c r="AW126" i="3" s="1"/>
  <c r="AX15" i="37"/>
  <c r="AW136" i="3" s="1"/>
  <c r="AX8" i="37"/>
  <c r="AW137" i="3" s="1"/>
  <c r="AX11" i="37"/>
  <c r="AW138" i="3" s="1"/>
  <c r="AW5" i="37"/>
  <c r="AV126" i="3" s="1"/>
  <c r="AW15" i="37"/>
  <c r="AV136" i="3" s="1"/>
  <c r="AW8" i="37"/>
  <c r="AV137" i="3" s="1"/>
  <c r="AW11" i="37"/>
  <c r="AV5" i="37"/>
  <c r="AU126" i="3" s="1"/>
  <c r="AV15" i="37"/>
  <c r="AU136" i="3" s="1"/>
  <c r="AV8" i="37"/>
  <c r="AU137" i="3" s="1"/>
  <c r="AV11" i="37"/>
  <c r="AU138" i="3" s="1"/>
  <c r="AU5" i="37"/>
  <c r="AT126" i="3" s="1"/>
  <c r="AU15" i="37"/>
  <c r="AT136" i="3" s="1"/>
  <c r="AU8" i="37"/>
  <c r="AT137" i="3" s="1"/>
  <c r="AU11" i="37"/>
  <c r="AT138" i="3" s="1"/>
  <c r="BL138" i="3" s="1"/>
  <c r="AT5" i="37"/>
  <c r="AS126" i="3" s="1"/>
  <c r="AT15" i="37"/>
  <c r="AS136" i="3" s="1"/>
  <c r="AT8" i="37"/>
  <c r="AS137" i="3" s="1"/>
  <c r="AT11" i="37"/>
  <c r="AS138" i="3" s="1"/>
  <c r="AS5" i="37"/>
  <c r="AR126" i="3" s="1"/>
  <c r="AS15" i="37"/>
  <c r="AR136" i="3" s="1"/>
  <c r="AS8" i="37"/>
  <c r="AR137" i="3" s="1"/>
  <c r="AS11" i="37"/>
  <c r="AR138" i="3" s="1"/>
  <c r="AO5" i="37"/>
  <c r="AN126" i="3" s="1"/>
  <c r="AO15" i="37"/>
  <c r="AN136" i="3" s="1"/>
  <c r="AO8" i="37"/>
  <c r="AN137" i="3" s="1"/>
  <c r="AO11" i="37"/>
  <c r="AN138" i="3" s="1"/>
  <c r="AN5" i="37"/>
  <c r="AM126" i="3" s="1"/>
  <c r="AN15" i="37"/>
  <c r="AM136" i="3" s="1"/>
  <c r="AN8" i="37"/>
  <c r="AN11" i="37"/>
  <c r="AM138" i="3" s="1"/>
  <c r="BE138" i="3" s="1"/>
  <c r="AM5" i="37"/>
  <c r="AL126" i="3" s="1"/>
  <c r="BD136" i="3" s="1"/>
  <c r="AM15" i="37"/>
  <c r="AL136" i="3" s="1"/>
  <c r="AM8" i="37"/>
  <c r="AL137" i="3" s="1"/>
  <c r="AM11" i="37"/>
  <c r="AL138" i="3" s="1"/>
  <c r="AL5" i="37"/>
  <c r="AK126" i="3" s="1"/>
  <c r="AL15" i="37"/>
  <c r="AK136" i="3" s="1"/>
  <c r="AL8" i="37"/>
  <c r="AK137" i="3" s="1"/>
  <c r="AL11" i="37"/>
  <c r="AK138" i="3" s="1"/>
  <c r="AK5" i="37"/>
  <c r="AJ126" i="3" s="1"/>
  <c r="AK15" i="37"/>
  <c r="AJ136" i="3" s="1"/>
  <c r="AK8" i="37"/>
  <c r="AJ137" i="3" s="1"/>
  <c r="AK11" i="37"/>
  <c r="AJ138" i="3" s="1"/>
  <c r="AJ5" i="37"/>
  <c r="AI126" i="3" s="1"/>
  <c r="AJ15" i="37"/>
  <c r="AI136" i="3" s="1"/>
  <c r="AJ8" i="37"/>
  <c r="AI137" i="3" s="1"/>
  <c r="AJ11" i="37"/>
  <c r="AI138" i="3" s="1"/>
  <c r="AI5" i="37"/>
  <c r="AH126" i="3" s="1"/>
  <c r="AI15" i="37"/>
  <c r="AH136" i="3" s="1"/>
  <c r="AI8" i="37"/>
  <c r="AH137" i="3" s="1"/>
  <c r="AI11" i="37"/>
  <c r="AH138" i="3" s="1"/>
  <c r="AH5" i="37"/>
  <c r="AG126" i="3" s="1"/>
  <c r="AH15" i="37"/>
  <c r="AG136" i="3" s="1"/>
  <c r="AH8" i="37"/>
  <c r="AG137" i="3" s="1"/>
  <c r="AH11" i="37"/>
  <c r="AG138" i="3" s="1"/>
  <c r="AG5" i="37"/>
  <c r="AF126" i="3" s="1"/>
  <c r="AG15" i="37"/>
  <c r="AF136" i="3" s="1"/>
  <c r="AG8" i="37"/>
  <c r="AF137" i="3" s="1"/>
  <c r="AG11" i="37"/>
  <c r="AF138" i="3" s="1"/>
  <c r="AF5" i="37"/>
  <c r="AE126" i="3" s="1"/>
  <c r="AF15" i="37"/>
  <c r="AE136" i="3" s="1"/>
  <c r="AF8" i="37"/>
  <c r="AE137" i="3" s="1"/>
  <c r="AF11" i="37"/>
  <c r="AE138" i="3" s="1"/>
  <c r="BC8" i="39"/>
  <c r="BB8" i="39"/>
  <c r="BA8" i="39"/>
  <c r="AZ8" i="39"/>
  <c r="AY8" i="39"/>
  <c r="AX8" i="39"/>
  <c r="AW8" i="39"/>
  <c r="AV8" i="39"/>
  <c r="AU8" i="39"/>
  <c r="AT8" i="39"/>
  <c r="AS8" i="39"/>
  <c r="AR8" i="39"/>
  <c r="BC5" i="38"/>
  <c r="BB85" i="3" s="1"/>
  <c r="BC16" i="38"/>
  <c r="BB97" i="3" s="1"/>
  <c r="BB5" i="38"/>
  <c r="BA85" i="3" s="1"/>
  <c r="BB16" i="38"/>
  <c r="BA97" i="3" s="1"/>
  <c r="BA5" i="38"/>
  <c r="AZ85" i="3" s="1"/>
  <c r="BA16" i="38"/>
  <c r="AZ97" i="3"/>
  <c r="AZ5" i="38"/>
  <c r="AY85" i="3" s="1"/>
  <c r="AZ16" i="38"/>
  <c r="AY97" i="3" s="1"/>
  <c r="AY5" i="38"/>
  <c r="AX85" i="3" s="1"/>
  <c r="AY16" i="38"/>
  <c r="AX97" i="3" s="1"/>
  <c r="AX5" i="38"/>
  <c r="AW85" i="3" s="1"/>
  <c r="AX16" i="38"/>
  <c r="AW97" i="3" s="1"/>
  <c r="AW5" i="38"/>
  <c r="AV85" i="3" s="1"/>
  <c r="AW16" i="38"/>
  <c r="AV97" i="3" s="1"/>
  <c r="BN97" i="3" s="1"/>
  <c r="AV5" i="38"/>
  <c r="AV16" i="38"/>
  <c r="AU97" i="3" s="1"/>
  <c r="AU5" i="38"/>
  <c r="AT85" i="3" s="1"/>
  <c r="AU16" i="38"/>
  <c r="AT97" i="3" s="1"/>
  <c r="BL97" i="3" s="1"/>
  <c r="AT5" i="38"/>
  <c r="AS85" i="3" s="1"/>
  <c r="AT16" i="38"/>
  <c r="AS97" i="3" s="1"/>
  <c r="AS5" i="38"/>
  <c r="AR85" i="3" s="1"/>
  <c r="AS16" i="38"/>
  <c r="AR97" i="3" s="1"/>
  <c r="BC13" i="38"/>
  <c r="BB95" i="3" s="1"/>
  <c r="BB13" i="38"/>
  <c r="BA95" i="3" s="1"/>
  <c r="BA13" i="38"/>
  <c r="AZ95" i="3" s="1"/>
  <c r="AZ13" i="38"/>
  <c r="AY95" i="3" s="1"/>
  <c r="AY13" i="38"/>
  <c r="AX95" i="3" s="1"/>
  <c r="AX13" i="38"/>
  <c r="AW95" i="3"/>
  <c r="AW13" i="38"/>
  <c r="AV95" i="3" s="1"/>
  <c r="BN95" i="3" s="1"/>
  <c r="AV13" i="38"/>
  <c r="AU95" i="3" s="1"/>
  <c r="AU13" i="38"/>
  <c r="AT95" i="3" s="1"/>
  <c r="AT13" i="38"/>
  <c r="AS95" i="3" s="1"/>
  <c r="AS13" i="38"/>
  <c r="AR95" i="3" s="1"/>
  <c r="BC5" i="22"/>
  <c r="BB59" i="3" s="1"/>
  <c r="BC25" i="22"/>
  <c r="BB75" i="3" s="1"/>
  <c r="BC48" i="22"/>
  <c r="BB77" i="3" s="1"/>
  <c r="BC13" i="22"/>
  <c r="BB78" i="3" s="1"/>
  <c r="BC15" i="22"/>
  <c r="BB79" i="3" s="1"/>
  <c r="BC18" i="22"/>
  <c r="BB80" i="3" s="1"/>
  <c r="BB5" i="22"/>
  <c r="BA59" i="3" s="1"/>
  <c r="BB25" i="22"/>
  <c r="BA75" i="3" s="1"/>
  <c r="BB48" i="22"/>
  <c r="BA77" i="3" s="1"/>
  <c r="BB13" i="22"/>
  <c r="BA78" i="3" s="1"/>
  <c r="BB15" i="22"/>
  <c r="BA79" i="3" s="1"/>
  <c r="BB18" i="22"/>
  <c r="BA80" i="3" s="1"/>
  <c r="BA5" i="22"/>
  <c r="AZ59" i="3" s="1"/>
  <c r="BA25" i="22"/>
  <c r="AZ75" i="3" s="1"/>
  <c r="BA48" i="22"/>
  <c r="AZ77" i="3" s="1"/>
  <c r="BA13" i="22"/>
  <c r="AZ78" i="3" s="1"/>
  <c r="BA15" i="22"/>
  <c r="AZ79" i="3" s="1"/>
  <c r="BA18" i="22"/>
  <c r="AZ80" i="3" s="1"/>
  <c r="AZ5" i="22"/>
  <c r="AZ25" i="22"/>
  <c r="AY75" i="3" s="1"/>
  <c r="AZ48" i="22"/>
  <c r="AY77" i="3" s="1"/>
  <c r="AZ13" i="22"/>
  <c r="AY78" i="3" s="1"/>
  <c r="AZ15" i="22"/>
  <c r="AY79" i="3" s="1"/>
  <c r="AZ18" i="22"/>
  <c r="AY80" i="3" s="1"/>
  <c r="AY5" i="22"/>
  <c r="AY25" i="22"/>
  <c r="AX75" i="3" s="1"/>
  <c r="AY48" i="22"/>
  <c r="AX77" i="3" s="1"/>
  <c r="AY13" i="22"/>
  <c r="AX78" i="3" s="1"/>
  <c r="AY15" i="22"/>
  <c r="AX79" i="3" s="1"/>
  <c r="AY18" i="22"/>
  <c r="AX80" i="3" s="1"/>
  <c r="AX5" i="22"/>
  <c r="AW59" i="3" s="1"/>
  <c r="AX25" i="22"/>
  <c r="AW75" i="3" s="1"/>
  <c r="AX48" i="22"/>
  <c r="AW77" i="3" s="1"/>
  <c r="AX13" i="22"/>
  <c r="AW78" i="3" s="1"/>
  <c r="AX15" i="22"/>
  <c r="AW79" i="3" s="1"/>
  <c r="AX18" i="22"/>
  <c r="AW80" i="3" s="1"/>
  <c r="AW5" i="22"/>
  <c r="AV59" i="3" s="1"/>
  <c r="AW25" i="22"/>
  <c r="AV75" i="3" s="1"/>
  <c r="BN75" i="3" s="1"/>
  <c r="AW48" i="22"/>
  <c r="AV77" i="3" s="1"/>
  <c r="AW13" i="22"/>
  <c r="AV78" i="3" s="1"/>
  <c r="AW15" i="22"/>
  <c r="AV79" i="3" s="1"/>
  <c r="BN79" i="3" s="1"/>
  <c r="AW18" i="22"/>
  <c r="AV80" i="3" s="1"/>
  <c r="BN80" i="3" s="1"/>
  <c r="AV5" i="22"/>
  <c r="AV25" i="22"/>
  <c r="AU75" i="3" s="1"/>
  <c r="AV48" i="22"/>
  <c r="AU77" i="3" s="1"/>
  <c r="AV13" i="22"/>
  <c r="AU78" i="3" s="1"/>
  <c r="AV15" i="22"/>
  <c r="AU79" i="3" s="1"/>
  <c r="AV18" i="22"/>
  <c r="AU80" i="3" s="1"/>
  <c r="AU5" i="22"/>
  <c r="AU25" i="22"/>
  <c r="AT75" i="3" s="1"/>
  <c r="AU48" i="22"/>
  <c r="AT77" i="3" s="1"/>
  <c r="AU13" i="22"/>
  <c r="AT78" i="3" s="1"/>
  <c r="AU15" i="22"/>
  <c r="AT79" i="3" s="1"/>
  <c r="AU18" i="22"/>
  <c r="AT80" i="3" s="1"/>
  <c r="AT5" i="22"/>
  <c r="AS59" i="3" s="1"/>
  <c r="AT25" i="22"/>
  <c r="AS75" i="3" s="1"/>
  <c r="BK75" i="3" s="1"/>
  <c r="AT48" i="22"/>
  <c r="AS77" i="3" s="1"/>
  <c r="BK77" i="3" s="1"/>
  <c r="AT13" i="22"/>
  <c r="AS78" i="3" s="1"/>
  <c r="AT15" i="22"/>
  <c r="AS79" i="3" s="1"/>
  <c r="AT18" i="22"/>
  <c r="AS80" i="3" s="1"/>
  <c r="BK80" i="3" s="1"/>
  <c r="AS5" i="22"/>
  <c r="AR59" i="3" s="1"/>
  <c r="AS25" i="22"/>
  <c r="AR75" i="3" s="1"/>
  <c r="AS48" i="22"/>
  <c r="AR77" i="3" s="1"/>
  <c r="AS13" i="22"/>
  <c r="AR78" i="3" s="1"/>
  <c r="AS15" i="22"/>
  <c r="AR79" i="3" s="1"/>
  <c r="AS18" i="22"/>
  <c r="AR80" i="3" s="1"/>
  <c r="AO5" i="22"/>
  <c r="AO25" i="22"/>
  <c r="AN75" i="3" s="1"/>
  <c r="AO48" i="22"/>
  <c r="AN77" i="3" s="1"/>
  <c r="AO13" i="22"/>
  <c r="AN78" i="3" s="1"/>
  <c r="AO15" i="22"/>
  <c r="AN79" i="3" s="1"/>
  <c r="AO18" i="22"/>
  <c r="AN80" i="3" s="1"/>
  <c r="AN5" i="22"/>
  <c r="AM59" i="3" s="1"/>
  <c r="BE77" i="3" s="1"/>
  <c r="AN25" i="22"/>
  <c r="AM75" i="3" s="1"/>
  <c r="AN48" i="22"/>
  <c r="AM77" i="3" s="1"/>
  <c r="AN13" i="22"/>
  <c r="AM78" i="3" s="1"/>
  <c r="AN15" i="22"/>
  <c r="AM79" i="3" s="1"/>
  <c r="AN18" i="22"/>
  <c r="AM80" i="3" s="1"/>
  <c r="AM5" i="22"/>
  <c r="AL59" i="3" s="1"/>
  <c r="AM25" i="22"/>
  <c r="AL75" i="3" s="1"/>
  <c r="AM48" i="22"/>
  <c r="AL77" i="3" s="1"/>
  <c r="BD77" i="3" s="1"/>
  <c r="AM13" i="22"/>
  <c r="AL78" i="3" s="1"/>
  <c r="AM15" i="22"/>
  <c r="AL79" i="3" s="1"/>
  <c r="AM18" i="22"/>
  <c r="AL80" i="3" s="1"/>
  <c r="AL5" i="22"/>
  <c r="AK59" i="3" s="1"/>
  <c r="AL25" i="22"/>
  <c r="AK75" i="3" s="1"/>
  <c r="BC75" i="3" s="1"/>
  <c r="AL48" i="22"/>
  <c r="AK77" i="3" s="1"/>
  <c r="AL13" i="22"/>
  <c r="AK78" i="3" s="1"/>
  <c r="AL15" i="22"/>
  <c r="AK79" i="3" s="1"/>
  <c r="BC79" i="3" s="1"/>
  <c r="AL18" i="22"/>
  <c r="AK80" i="3" s="1"/>
  <c r="BC80" i="3" s="1"/>
  <c r="AK5" i="22"/>
  <c r="AK25" i="22"/>
  <c r="AJ75" i="3" s="1"/>
  <c r="AK48" i="22"/>
  <c r="AJ77" i="3" s="1"/>
  <c r="AK13" i="22"/>
  <c r="AJ78" i="3" s="1"/>
  <c r="AK15" i="22"/>
  <c r="AJ79" i="3" s="1"/>
  <c r="AK18" i="22"/>
  <c r="AJ80" i="3" s="1"/>
  <c r="AJ5" i="22"/>
  <c r="AI59" i="3" s="1"/>
  <c r="AJ25" i="22"/>
  <c r="AI75" i="3" s="1"/>
  <c r="AJ48" i="22"/>
  <c r="AI77" i="3" s="1"/>
  <c r="AJ13" i="22"/>
  <c r="AI78" i="3" s="1"/>
  <c r="AJ15" i="22"/>
  <c r="AI79" i="3" s="1"/>
  <c r="AJ18" i="22"/>
  <c r="AI80" i="3" s="1"/>
  <c r="AI5" i="22"/>
  <c r="AH59" i="3" s="1"/>
  <c r="AI25" i="22"/>
  <c r="AH75" i="3" s="1"/>
  <c r="AI48" i="22"/>
  <c r="AH77" i="3" s="1"/>
  <c r="AI13" i="22"/>
  <c r="AH78" i="3" s="1"/>
  <c r="AI15" i="22"/>
  <c r="AH79" i="3" s="1"/>
  <c r="AI18" i="22"/>
  <c r="AH80" i="3" s="1"/>
  <c r="AH5" i="22"/>
  <c r="AG59" i="3" s="1"/>
  <c r="AH25" i="22"/>
  <c r="AG75" i="3" s="1"/>
  <c r="AH48" i="22"/>
  <c r="AG77" i="3" s="1"/>
  <c r="AH13" i="22"/>
  <c r="AG78" i="3" s="1"/>
  <c r="AH15" i="22"/>
  <c r="AG79" i="3" s="1"/>
  <c r="AH18" i="22"/>
  <c r="AG80" i="3" s="1"/>
  <c r="AG5" i="22"/>
  <c r="AF59" i="3" s="1"/>
  <c r="AG25" i="22"/>
  <c r="AF75" i="3" s="1"/>
  <c r="AG48" i="22"/>
  <c r="AF77" i="3" s="1"/>
  <c r="AG13" i="22"/>
  <c r="AF78" i="3" s="1"/>
  <c r="AG15" i="22"/>
  <c r="AF79" i="3" s="1"/>
  <c r="AG18" i="22"/>
  <c r="AF80" i="3" s="1"/>
  <c r="AF5" i="22"/>
  <c r="AF25" i="22"/>
  <c r="AE75" i="3" s="1"/>
  <c r="AF48" i="22"/>
  <c r="AE77" i="3" s="1"/>
  <c r="AF13" i="22"/>
  <c r="AE78" i="3" s="1"/>
  <c r="AF15" i="22"/>
  <c r="AE79" i="3" s="1"/>
  <c r="AF18" i="22"/>
  <c r="AE80" i="3" s="1"/>
  <c r="BC9" i="50"/>
  <c r="BB50" i="3" s="1"/>
  <c r="BC10" i="50"/>
  <c r="BB51" i="3" s="1"/>
  <c r="BC11" i="50"/>
  <c r="BB52" i="3" s="1"/>
  <c r="BC12" i="50"/>
  <c r="BB53" i="3" s="1"/>
  <c r="BC17" i="50"/>
  <c r="BC14" i="50"/>
  <c r="BB54" i="3" s="1"/>
  <c r="BB9" i="50"/>
  <c r="BA50" i="3" s="1"/>
  <c r="BB10" i="50"/>
  <c r="BA51" i="3" s="1"/>
  <c r="BB11" i="50"/>
  <c r="BB12" i="50"/>
  <c r="BA53" i="3" s="1"/>
  <c r="BB17" i="50"/>
  <c r="BA52" i="3"/>
  <c r="BB14" i="50"/>
  <c r="BA54" i="3" s="1"/>
  <c r="BA9" i="50"/>
  <c r="BA10" i="50"/>
  <c r="AZ51" i="3" s="1"/>
  <c r="BA11" i="50"/>
  <c r="BA12" i="50"/>
  <c r="AZ53" i="3" s="1"/>
  <c r="BA17" i="50"/>
  <c r="AZ52" i="3"/>
  <c r="BA14" i="50"/>
  <c r="AZ54" i="3" s="1"/>
  <c r="AZ9" i="50"/>
  <c r="AY50" i="3" s="1"/>
  <c r="AZ10" i="50"/>
  <c r="AY51" i="3" s="1"/>
  <c r="AZ11" i="50"/>
  <c r="AY52" i="3" s="1"/>
  <c r="AZ12" i="50"/>
  <c r="AZ17" i="50"/>
  <c r="AY53" i="3"/>
  <c r="AZ14" i="50"/>
  <c r="AY54" i="3" s="1"/>
  <c r="AY9" i="50"/>
  <c r="AX50" i="3" s="1"/>
  <c r="AY10" i="50"/>
  <c r="AX51" i="3" s="1"/>
  <c r="AY11" i="50"/>
  <c r="AX52" i="3" s="1"/>
  <c r="AY12" i="50"/>
  <c r="AY17" i="50"/>
  <c r="AX53" i="3"/>
  <c r="AY14" i="50"/>
  <c r="AX54" i="3" s="1"/>
  <c r="AX9" i="50"/>
  <c r="AW50" i="3" s="1"/>
  <c r="AX10" i="50"/>
  <c r="AW51" i="3" s="1"/>
  <c r="AX11" i="50"/>
  <c r="AW52" i="3" s="1"/>
  <c r="AX12" i="50"/>
  <c r="AW53" i="3" s="1"/>
  <c r="AX17" i="50"/>
  <c r="AX14" i="50"/>
  <c r="AW54" i="3" s="1"/>
  <c r="AW9" i="50"/>
  <c r="AW10" i="50"/>
  <c r="AV51" i="3" s="1"/>
  <c r="AW11" i="50"/>
  <c r="AV52" i="3" s="1"/>
  <c r="AW12" i="50"/>
  <c r="AW17" i="50"/>
  <c r="AV53" i="3"/>
  <c r="AW14" i="50"/>
  <c r="AV54" i="3" s="1"/>
  <c r="AV9" i="50"/>
  <c r="AU50" i="3" s="1"/>
  <c r="AV10" i="50"/>
  <c r="AV11" i="50"/>
  <c r="AV12" i="50"/>
  <c r="AU53" i="3" s="1"/>
  <c r="AV17" i="50"/>
  <c r="AU52" i="3"/>
  <c r="AV14" i="50"/>
  <c r="AU54" i="3" s="1"/>
  <c r="AU9" i="50"/>
  <c r="AT50" i="3" s="1"/>
  <c r="AU10" i="50"/>
  <c r="AT51" i="3" s="1"/>
  <c r="AU11" i="50"/>
  <c r="AT52" i="3" s="1"/>
  <c r="AU12" i="50"/>
  <c r="AT53" i="3" s="1"/>
  <c r="AU17" i="50"/>
  <c r="AU14" i="50"/>
  <c r="AT54" i="3" s="1"/>
  <c r="AT9" i="50"/>
  <c r="AS50" i="3" s="1"/>
  <c r="AT10" i="50"/>
  <c r="AS51" i="3" s="1"/>
  <c r="AT11" i="50"/>
  <c r="AS52" i="3" s="1"/>
  <c r="AT12" i="50"/>
  <c r="AS53" i="3" s="1"/>
  <c r="AT17" i="50"/>
  <c r="AT14" i="50"/>
  <c r="AS54" i="3" s="1"/>
  <c r="AS9" i="50"/>
  <c r="AS10" i="50"/>
  <c r="AR51" i="3" s="1"/>
  <c r="AS11" i="50"/>
  <c r="AR52" i="3" s="1"/>
  <c r="AS12" i="50"/>
  <c r="AR53" i="3" s="1"/>
  <c r="AS17" i="50"/>
  <c r="AS14" i="50"/>
  <c r="AR54" i="3" s="1"/>
  <c r="AO9" i="50"/>
  <c r="AO10" i="50"/>
  <c r="AN51" i="3" s="1"/>
  <c r="AO11" i="50"/>
  <c r="AN52" i="3" s="1"/>
  <c r="AO12" i="50"/>
  <c r="AN53" i="3" s="1"/>
  <c r="AO17" i="50"/>
  <c r="AO14" i="50"/>
  <c r="AN9" i="50"/>
  <c r="AM50" i="3" s="1"/>
  <c r="AN10" i="50"/>
  <c r="AM51" i="3" s="1"/>
  <c r="AN11" i="50"/>
  <c r="AM52" i="3" s="1"/>
  <c r="AN12" i="50"/>
  <c r="AM53" i="3" s="1"/>
  <c r="AN17" i="50"/>
  <c r="AN14" i="50"/>
  <c r="AM54" i="3" s="1"/>
  <c r="AM9" i="50"/>
  <c r="AM10" i="50"/>
  <c r="AL51" i="3" s="1"/>
  <c r="AM11" i="50"/>
  <c r="AM12" i="50"/>
  <c r="AL53" i="3" s="1"/>
  <c r="AM17" i="50"/>
  <c r="AL50" i="3"/>
  <c r="AM14" i="50"/>
  <c r="AL54" i="3" s="1"/>
  <c r="AL9" i="50"/>
  <c r="AK50" i="3" s="1"/>
  <c r="AL10" i="50"/>
  <c r="AL11" i="50"/>
  <c r="AK52" i="3" s="1"/>
  <c r="AL12" i="50"/>
  <c r="AK53" i="3" s="1"/>
  <c r="AL17" i="50"/>
  <c r="AK51" i="3"/>
  <c r="AL14" i="50"/>
  <c r="AK54" i="3" s="1"/>
  <c r="AK9" i="50"/>
  <c r="AK10" i="50"/>
  <c r="AJ51" i="3" s="1"/>
  <c r="AK11" i="50"/>
  <c r="AJ52" i="3" s="1"/>
  <c r="AK12" i="50"/>
  <c r="AJ53" i="3" s="1"/>
  <c r="AK17" i="50"/>
  <c r="AK14" i="50"/>
  <c r="AJ54" i="3" s="1"/>
  <c r="AJ9" i="50"/>
  <c r="AI50" i="3" s="1"/>
  <c r="AJ10" i="50"/>
  <c r="AJ11" i="50"/>
  <c r="AI52" i="3" s="1"/>
  <c r="AJ12" i="50"/>
  <c r="AI53" i="3" s="1"/>
  <c r="AJ17" i="50"/>
  <c r="AJ14" i="50"/>
  <c r="AI54" i="3" s="1"/>
  <c r="AI9" i="50"/>
  <c r="AH50" i="3" s="1"/>
  <c r="AI10" i="50"/>
  <c r="AH51" i="3" s="1"/>
  <c r="AI11" i="50"/>
  <c r="AH52" i="3" s="1"/>
  <c r="AI12" i="50"/>
  <c r="AH53" i="3" s="1"/>
  <c r="AI17" i="50"/>
  <c r="AI14" i="50"/>
  <c r="AH54" i="3" s="1"/>
  <c r="AH9" i="50"/>
  <c r="AG50" i="3" s="1"/>
  <c r="AH10" i="50"/>
  <c r="AG51" i="3" s="1"/>
  <c r="AH11" i="50"/>
  <c r="AG52" i="3" s="1"/>
  <c r="AH12" i="50"/>
  <c r="AG53" i="3" s="1"/>
  <c r="AH17" i="50"/>
  <c r="AH14" i="50"/>
  <c r="AG54" i="3" s="1"/>
  <c r="AG9" i="50"/>
  <c r="AG10" i="50"/>
  <c r="AF51" i="3" s="1"/>
  <c r="AG11" i="50"/>
  <c r="AF52" i="3" s="1"/>
  <c r="AG12" i="50"/>
  <c r="AF53" i="3" s="1"/>
  <c r="AG17" i="50"/>
  <c r="AG14" i="50"/>
  <c r="AF54" i="3" s="1"/>
  <c r="AF9" i="50"/>
  <c r="AF10" i="50"/>
  <c r="AE51" i="3" s="1"/>
  <c r="AF11" i="50"/>
  <c r="AE52" i="3" s="1"/>
  <c r="AF12" i="50"/>
  <c r="AF17" i="50"/>
  <c r="AE53" i="3"/>
  <c r="AF14" i="50"/>
  <c r="AE54" i="3" s="1"/>
  <c r="AD40" i="3"/>
  <c r="AE40" i="3" s="1"/>
  <c r="AF40" i="3" s="1"/>
  <c r="AG40" i="3" s="1"/>
  <c r="AH40" i="3" s="1"/>
  <c r="AI40" i="3" s="1"/>
  <c r="AJ40" i="3" s="1"/>
  <c r="AK40" i="3" s="1"/>
  <c r="AL40" i="3" s="1"/>
  <c r="AM40" i="3" s="1"/>
  <c r="AN40" i="3" s="1"/>
  <c r="AO40" i="3" s="1"/>
  <c r="AP40" i="3" s="1"/>
  <c r="AQ40" i="3" s="1"/>
  <c r="AR40" i="3" s="1"/>
  <c r="AS40" i="3" s="1"/>
  <c r="AT40" i="3" s="1"/>
  <c r="AU40" i="3" s="1"/>
  <c r="AV40" i="3" s="1"/>
  <c r="AW40" i="3" s="1"/>
  <c r="AX40" i="3" s="1"/>
  <c r="AY40" i="3" s="1"/>
  <c r="AZ40" i="3" s="1"/>
  <c r="BA40" i="3" s="1"/>
  <c r="BB40" i="3" s="1"/>
  <c r="C40" i="3"/>
  <c r="D40" i="3" s="1"/>
  <c r="E40" i="3" s="1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S40" i="3" s="1"/>
  <c r="T40" i="3" s="1"/>
  <c r="U40" i="3" s="1"/>
  <c r="V40" i="3" s="1"/>
  <c r="W40" i="3" s="1"/>
  <c r="X40" i="3" s="1"/>
  <c r="Y40" i="3" s="1"/>
  <c r="Z40" i="3" s="1"/>
  <c r="AA40" i="3" s="1"/>
  <c r="AB5" i="22"/>
  <c r="AB25" i="22"/>
  <c r="AA61" i="3" s="1"/>
  <c r="AB48" i="22"/>
  <c r="AA63" i="3" s="1"/>
  <c r="AB13" i="22"/>
  <c r="AA64" i="3" s="1"/>
  <c r="AB15" i="22"/>
  <c r="AA65" i="3" s="1"/>
  <c r="AB18" i="22"/>
  <c r="AA66" i="3" s="1"/>
  <c r="AA5" i="22"/>
  <c r="Z59" i="3" s="1"/>
  <c r="AA25" i="22"/>
  <c r="Z61" i="3" s="1"/>
  <c r="AA48" i="22"/>
  <c r="Z63" i="3" s="1"/>
  <c r="AA13" i="22"/>
  <c r="Z64" i="3" s="1"/>
  <c r="AA15" i="22"/>
  <c r="Z65" i="3" s="1"/>
  <c r="AA18" i="22"/>
  <c r="Z66" i="3" s="1"/>
  <c r="Z5" i="22"/>
  <c r="Y59" i="3" s="1"/>
  <c r="Z25" i="22"/>
  <c r="Y61" i="3" s="1"/>
  <c r="Z48" i="22"/>
  <c r="Y63" i="3"/>
  <c r="Z13" i="22"/>
  <c r="Y64" i="3" s="1"/>
  <c r="Z15" i="22"/>
  <c r="Y65" i="3" s="1"/>
  <c r="Z18" i="22"/>
  <c r="Y66" i="3" s="1"/>
  <c r="Y5" i="22"/>
  <c r="X59" i="3" s="1"/>
  <c r="Y25" i="22"/>
  <c r="X61" i="3" s="1"/>
  <c r="Y48" i="22"/>
  <c r="X63" i="3" s="1"/>
  <c r="Y13" i="22"/>
  <c r="X64" i="3" s="1"/>
  <c r="Y15" i="22"/>
  <c r="X65" i="3" s="1"/>
  <c r="Y18" i="22"/>
  <c r="X66" i="3" s="1"/>
  <c r="X5" i="22"/>
  <c r="X25" i="22"/>
  <c r="W61" i="3" s="1"/>
  <c r="X48" i="22"/>
  <c r="W63" i="3" s="1"/>
  <c r="X13" i="22"/>
  <c r="W64" i="3" s="1"/>
  <c r="X15" i="22"/>
  <c r="W65" i="3" s="1"/>
  <c r="X18" i="22"/>
  <c r="W66" i="3" s="1"/>
  <c r="W5" i="22"/>
  <c r="V59" i="3" s="1"/>
  <c r="W25" i="22"/>
  <c r="V61" i="3" s="1"/>
  <c r="W48" i="22"/>
  <c r="V63" i="3" s="1"/>
  <c r="W13" i="22"/>
  <c r="V64" i="3" s="1"/>
  <c r="W15" i="22"/>
  <c r="V65" i="3" s="1"/>
  <c r="W18" i="22"/>
  <c r="V66" i="3" s="1"/>
  <c r="U5" i="22"/>
  <c r="U25" i="22"/>
  <c r="T61" i="3" s="1"/>
  <c r="U48" i="22"/>
  <c r="T63" i="3" s="1"/>
  <c r="U13" i="22"/>
  <c r="T64" i="3" s="1"/>
  <c r="U15" i="22"/>
  <c r="T65" i="3" s="1"/>
  <c r="U18" i="22"/>
  <c r="T66" i="3" s="1"/>
  <c r="T5" i="22"/>
  <c r="T7" i="50" s="1"/>
  <c r="T25" i="22"/>
  <c r="S61" i="3" s="1"/>
  <c r="T48" i="22"/>
  <c r="S63" i="3" s="1"/>
  <c r="T13" i="22"/>
  <c r="S64" i="3" s="1"/>
  <c r="T15" i="22"/>
  <c r="S65" i="3" s="1"/>
  <c r="T18" i="22"/>
  <c r="S66" i="3" s="1"/>
  <c r="S5" i="22"/>
  <c r="S25" i="22"/>
  <c r="R61" i="3" s="1"/>
  <c r="S48" i="22"/>
  <c r="R63" i="3" s="1"/>
  <c r="S13" i="22"/>
  <c r="R64" i="3" s="1"/>
  <c r="S15" i="22"/>
  <c r="R65" i="3" s="1"/>
  <c r="S18" i="22"/>
  <c r="R66" i="3" s="1"/>
  <c r="R5" i="22"/>
  <c r="R25" i="22"/>
  <c r="Q61" i="3" s="1"/>
  <c r="R48" i="22"/>
  <c r="Q63" i="3" s="1"/>
  <c r="R13" i="22"/>
  <c r="Q64" i="3" s="1"/>
  <c r="R15" i="22"/>
  <c r="Q65" i="3" s="1"/>
  <c r="R18" i="22"/>
  <c r="Q66" i="3" s="1"/>
  <c r="N5" i="22"/>
  <c r="M59" i="3" s="1"/>
  <c r="N25" i="22"/>
  <c r="M61" i="3" s="1"/>
  <c r="N48" i="22"/>
  <c r="M63" i="3" s="1"/>
  <c r="N13" i="22"/>
  <c r="M64" i="3" s="1"/>
  <c r="BF64" i="3" s="1"/>
  <c r="N15" i="22"/>
  <c r="M65" i="3" s="1"/>
  <c r="BF65" i="3" s="1"/>
  <c r="N18" i="22"/>
  <c r="M66" i="3" s="1"/>
  <c r="M5" i="22"/>
  <c r="L59" i="3" s="1"/>
  <c r="M25" i="22"/>
  <c r="L61" i="3" s="1"/>
  <c r="M48" i="22"/>
  <c r="L63" i="3" s="1"/>
  <c r="M13" i="22"/>
  <c r="L64" i="3" s="1"/>
  <c r="M15" i="22"/>
  <c r="L65" i="3" s="1"/>
  <c r="M18" i="22"/>
  <c r="L66" i="3" s="1"/>
  <c r="L5" i="22"/>
  <c r="K59" i="3" s="1"/>
  <c r="L25" i="22"/>
  <c r="K61" i="3" s="1"/>
  <c r="L48" i="22"/>
  <c r="K63" i="3" s="1"/>
  <c r="L13" i="22"/>
  <c r="K64" i="3" s="1"/>
  <c r="L15" i="22"/>
  <c r="K65" i="3" s="1"/>
  <c r="L18" i="22"/>
  <c r="K66" i="3" s="1"/>
  <c r="K5" i="22"/>
  <c r="J59" i="3" s="1"/>
  <c r="K25" i="22"/>
  <c r="J61" i="3" s="1"/>
  <c r="K48" i="22"/>
  <c r="J63" i="3" s="1"/>
  <c r="K13" i="22"/>
  <c r="J64" i="3" s="1"/>
  <c r="K15" i="22"/>
  <c r="J65" i="3" s="1"/>
  <c r="K18" i="22"/>
  <c r="J66" i="3" s="1"/>
  <c r="J5" i="22"/>
  <c r="I59" i="3" s="1"/>
  <c r="J25" i="22"/>
  <c r="I61" i="3" s="1"/>
  <c r="J48" i="22"/>
  <c r="I63" i="3" s="1"/>
  <c r="J13" i="22"/>
  <c r="I64" i="3" s="1"/>
  <c r="J15" i="22"/>
  <c r="I65" i="3" s="1"/>
  <c r="J18" i="22"/>
  <c r="I66" i="3" s="1"/>
  <c r="I5" i="22"/>
  <c r="H59" i="3" s="1"/>
  <c r="I25" i="22"/>
  <c r="H61" i="3" s="1"/>
  <c r="I48" i="22"/>
  <c r="H63" i="3" s="1"/>
  <c r="I13" i="22"/>
  <c r="H64" i="3" s="1"/>
  <c r="I15" i="22"/>
  <c r="H65" i="3" s="1"/>
  <c r="I18" i="22"/>
  <c r="H66" i="3" s="1"/>
  <c r="H5" i="22"/>
  <c r="G59" i="3" s="1"/>
  <c r="H25" i="22"/>
  <c r="G61" i="3" s="1"/>
  <c r="H48" i="22"/>
  <c r="G63" i="3" s="1"/>
  <c r="H13" i="22"/>
  <c r="G64" i="3"/>
  <c r="H15" i="22"/>
  <c r="G65" i="3" s="1"/>
  <c r="H18" i="22"/>
  <c r="G66" i="3" s="1"/>
  <c r="G5" i="22"/>
  <c r="F59" i="3" s="1"/>
  <c r="G25" i="22"/>
  <c r="F61" i="3" s="1"/>
  <c r="G48" i="22"/>
  <c r="F63" i="3" s="1"/>
  <c r="G13" i="22"/>
  <c r="F64" i="3" s="1"/>
  <c r="G15" i="22"/>
  <c r="F65" i="3" s="1"/>
  <c r="G18" i="22"/>
  <c r="F66" i="3" s="1"/>
  <c r="F5" i="22"/>
  <c r="E59" i="3" s="1"/>
  <c r="F25" i="22"/>
  <c r="E61" i="3" s="1"/>
  <c r="F48" i="22"/>
  <c r="E63" i="3" s="1"/>
  <c r="F13" i="22"/>
  <c r="E64" i="3" s="1"/>
  <c r="F15" i="22"/>
  <c r="E65" i="3" s="1"/>
  <c r="F18" i="22"/>
  <c r="E66" i="3" s="1"/>
  <c r="E5" i="22"/>
  <c r="D59" i="3" s="1"/>
  <c r="E25" i="22"/>
  <c r="D61" i="3" s="1"/>
  <c r="E48" i="22"/>
  <c r="D63" i="3" s="1"/>
  <c r="E13" i="22"/>
  <c r="D64" i="3" s="1"/>
  <c r="E15" i="22"/>
  <c r="D65" i="3" s="1"/>
  <c r="E18" i="22"/>
  <c r="D66" i="3" s="1"/>
  <c r="AB9" i="50"/>
  <c r="AB10" i="50"/>
  <c r="AA42" i="3" s="1"/>
  <c r="AB11" i="50"/>
  <c r="AA43" i="3" s="1"/>
  <c r="AB12" i="50"/>
  <c r="AA44" i="3" s="1"/>
  <c r="AB17" i="50"/>
  <c r="AA41" i="3"/>
  <c r="AB14" i="50"/>
  <c r="AA45" i="3" s="1"/>
  <c r="AA9" i="50"/>
  <c r="Z41" i="3" s="1"/>
  <c r="AA10" i="50"/>
  <c r="AA11" i="50"/>
  <c r="Z43" i="3" s="1"/>
  <c r="AA12" i="50"/>
  <c r="Z44" i="3" s="1"/>
  <c r="AA17" i="50"/>
  <c r="AA14" i="50"/>
  <c r="Z45" i="3" s="1"/>
  <c r="Z9" i="50"/>
  <c r="Y41" i="3" s="1"/>
  <c r="Z10" i="50"/>
  <c r="Y42" i="3" s="1"/>
  <c r="Z11" i="50"/>
  <c r="Y43" i="3" s="1"/>
  <c r="Z12" i="50"/>
  <c r="Y44" i="3" s="1"/>
  <c r="Z17" i="50"/>
  <c r="Z14" i="50"/>
  <c r="Y45" i="3" s="1"/>
  <c r="Y9" i="50"/>
  <c r="X41" i="3" s="1"/>
  <c r="Y10" i="50"/>
  <c r="X42" i="3" s="1"/>
  <c r="Y11" i="50"/>
  <c r="X43" i="3" s="1"/>
  <c r="Y12" i="50"/>
  <c r="X44" i="3" s="1"/>
  <c r="Y17" i="50"/>
  <c r="Y14" i="50"/>
  <c r="X45" i="3" s="1"/>
  <c r="X9" i="50"/>
  <c r="W41" i="3" s="1"/>
  <c r="X10" i="50"/>
  <c r="X11" i="50"/>
  <c r="W43" i="3" s="1"/>
  <c r="X12" i="50"/>
  <c r="W44" i="3" s="1"/>
  <c r="X17" i="50"/>
  <c r="X14" i="50"/>
  <c r="W45" i="3" s="1"/>
  <c r="W9" i="50"/>
  <c r="W10" i="50"/>
  <c r="V42" i="3" s="1"/>
  <c r="W11" i="50"/>
  <c r="V43" i="3" s="1"/>
  <c r="W12" i="50"/>
  <c r="V44" i="3" s="1"/>
  <c r="W17" i="50"/>
  <c r="W14" i="50"/>
  <c r="V45" i="3" s="1"/>
  <c r="V17" i="50"/>
  <c r="U9" i="50"/>
  <c r="T41" i="3" s="1"/>
  <c r="U10" i="50"/>
  <c r="T42" i="3" s="1"/>
  <c r="U11" i="50"/>
  <c r="T43" i="3" s="1"/>
  <c r="U12" i="50"/>
  <c r="T44" i="3" s="1"/>
  <c r="U17" i="50"/>
  <c r="U14" i="50"/>
  <c r="T45" i="3" s="1"/>
  <c r="T9" i="50"/>
  <c r="T10" i="50"/>
  <c r="S42" i="3" s="1"/>
  <c r="T11" i="50"/>
  <c r="S43" i="3" s="1"/>
  <c r="T12" i="50"/>
  <c r="S44" i="3" s="1"/>
  <c r="T17" i="50"/>
  <c r="T14" i="50"/>
  <c r="S45" i="3" s="1"/>
  <c r="S9" i="50"/>
  <c r="S10" i="50"/>
  <c r="R42" i="3" s="1"/>
  <c r="S11" i="50"/>
  <c r="S12" i="50"/>
  <c r="S17" i="50"/>
  <c r="R43" i="3"/>
  <c r="R44" i="3"/>
  <c r="S14" i="50"/>
  <c r="R45" i="3" s="1"/>
  <c r="R9" i="50"/>
  <c r="Q41" i="3" s="1"/>
  <c r="R10" i="50"/>
  <c r="Q42" i="3" s="1"/>
  <c r="R11" i="50"/>
  <c r="Q43" i="3" s="1"/>
  <c r="R12" i="50"/>
  <c r="Q44" i="3" s="1"/>
  <c r="R17" i="50"/>
  <c r="R14" i="50"/>
  <c r="Q45" i="3" s="1"/>
  <c r="N9" i="50"/>
  <c r="M41" i="3" s="1"/>
  <c r="N10" i="50"/>
  <c r="M42" i="3" s="1"/>
  <c r="N11" i="50"/>
  <c r="M43" i="3" s="1"/>
  <c r="N12" i="50"/>
  <c r="M44" i="3" s="1"/>
  <c r="N17" i="50"/>
  <c r="N14" i="50"/>
  <c r="M45" i="3" s="1"/>
  <c r="M9" i="50"/>
  <c r="L41" i="3" s="1"/>
  <c r="M10" i="50"/>
  <c r="L42" i="3" s="1"/>
  <c r="M11" i="50"/>
  <c r="L43" i="3" s="1"/>
  <c r="M12" i="50"/>
  <c r="M17" i="50"/>
  <c r="M14" i="50"/>
  <c r="L45" i="3" s="1"/>
  <c r="L9" i="50"/>
  <c r="L10" i="50"/>
  <c r="K42" i="3" s="1"/>
  <c r="L11" i="50"/>
  <c r="K43" i="3" s="1"/>
  <c r="L12" i="50"/>
  <c r="K44" i="3" s="1"/>
  <c r="L17" i="50"/>
  <c r="L14" i="50"/>
  <c r="K45" i="3" s="1"/>
  <c r="K9" i="50"/>
  <c r="K8" i="50" s="1"/>
  <c r="K10" i="50"/>
  <c r="J42" i="3" s="1"/>
  <c r="K11" i="50"/>
  <c r="J43" i="3" s="1"/>
  <c r="K12" i="50"/>
  <c r="J44" i="3" s="1"/>
  <c r="K17" i="50"/>
  <c r="K14" i="50"/>
  <c r="J45" i="3" s="1"/>
  <c r="J9" i="50"/>
  <c r="J10" i="50"/>
  <c r="I42" i="3" s="1"/>
  <c r="J11" i="50"/>
  <c r="I43" i="3" s="1"/>
  <c r="J12" i="50"/>
  <c r="I44" i="3" s="1"/>
  <c r="J17" i="50"/>
  <c r="I41" i="3"/>
  <c r="J14" i="50"/>
  <c r="I45" i="3" s="1"/>
  <c r="I9" i="50"/>
  <c r="I10" i="50"/>
  <c r="H42" i="3" s="1"/>
  <c r="I11" i="50"/>
  <c r="H43" i="3" s="1"/>
  <c r="I12" i="50"/>
  <c r="H44" i="3" s="1"/>
  <c r="I17" i="50"/>
  <c r="I14" i="50"/>
  <c r="H45" i="3" s="1"/>
  <c r="H9" i="50"/>
  <c r="G41" i="3" s="1"/>
  <c r="H10" i="50"/>
  <c r="G42" i="3" s="1"/>
  <c r="H11" i="50"/>
  <c r="G43" i="3" s="1"/>
  <c r="H12" i="50"/>
  <c r="G44" i="3" s="1"/>
  <c r="H17" i="50"/>
  <c r="H14" i="50"/>
  <c r="G45" i="3" s="1"/>
  <c r="G9" i="50"/>
  <c r="F41" i="3" s="1"/>
  <c r="G10" i="50"/>
  <c r="G11" i="50"/>
  <c r="F43" i="3" s="1"/>
  <c r="G12" i="50"/>
  <c r="F44" i="3" s="1"/>
  <c r="G17" i="50"/>
  <c r="G14" i="50"/>
  <c r="F45" i="3" s="1"/>
  <c r="F9" i="50"/>
  <c r="E41" i="3" s="1"/>
  <c r="F10" i="50"/>
  <c r="E42" i="3" s="1"/>
  <c r="F11" i="50"/>
  <c r="E43" i="3" s="1"/>
  <c r="F12" i="50"/>
  <c r="E44" i="3" s="1"/>
  <c r="F17" i="50"/>
  <c r="F14" i="50"/>
  <c r="E45" i="3" s="1"/>
  <c r="E9" i="50"/>
  <c r="E10" i="50"/>
  <c r="D42" i="3" s="1"/>
  <c r="E11" i="50"/>
  <c r="D43" i="3" s="1"/>
  <c r="E12" i="50"/>
  <c r="D44" i="3" s="1"/>
  <c r="E17" i="50"/>
  <c r="E14" i="50"/>
  <c r="D45" i="3" s="1"/>
  <c r="AL4" i="50"/>
  <c r="AM4" i="50" s="1"/>
  <c r="AN4" i="50" s="1"/>
  <c r="AO4" i="50" s="1"/>
  <c r="AP4" i="50" s="1"/>
  <c r="AQ4" i="50" s="1"/>
  <c r="AR4" i="50" s="1"/>
  <c r="AS4" i="50" s="1"/>
  <c r="AT4" i="50" s="1"/>
  <c r="AU4" i="50" s="1"/>
  <c r="AV4" i="50" s="1"/>
  <c r="AW4" i="50" s="1"/>
  <c r="AX4" i="50" s="1"/>
  <c r="AY4" i="50" s="1"/>
  <c r="AZ4" i="50" s="1"/>
  <c r="BA4" i="50" s="1"/>
  <c r="BB4" i="50" s="1"/>
  <c r="BC4" i="50" s="1"/>
  <c r="AB34" i="50"/>
  <c r="AA34" i="50"/>
  <c r="Z34" i="50"/>
  <c r="Y34" i="50"/>
  <c r="X34" i="50"/>
  <c r="W34" i="50"/>
  <c r="V34" i="50"/>
  <c r="U34" i="50"/>
  <c r="T34" i="50"/>
  <c r="S34" i="50"/>
  <c r="R34" i="50"/>
  <c r="Q34" i="50"/>
  <c r="P34" i="50"/>
  <c r="O34" i="50"/>
  <c r="AB33" i="50"/>
  <c r="AA33" i="50"/>
  <c r="Z33" i="50"/>
  <c r="Y33" i="50"/>
  <c r="X33" i="50"/>
  <c r="W33" i="50"/>
  <c r="V33" i="50"/>
  <c r="U33" i="50"/>
  <c r="T33" i="50"/>
  <c r="S33" i="50"/>
  <c r="R33" i="50"/>
  <c r="Q33" i="50"/>
  <c r="P33" i="50"/>
  <c r="O33" i="50"/>
  <c r="AB25" i="50"/>
  <c r="AB26" i="50"/>
  <c r="AB27" i="50"/>
  <c r="AB28" i="50"/>
  <c r="AB29" i="50"/>
  <c r="AB30" i="50"/>
  <c r="AB31" i="50"/>
  <c r="AA25" i="50"/>
  <c r="AA26" i="50"/>
  <c r="AA27" i="50"/>
  <c r="AA28" i="50"/>
  <c r="AA29" i="50"/>
  <c r="AA30" i="50"/>
  <c r="AA31" i="50"/>
  <c r="Z25" i="50"/>
  <c r="Z26" i="50"/>
  <c r="Z27" i="50"/>
  <c r="Z28" i="50"/>
  <c r="Z29" i="50"/>
  <c r="Z30" i="50"/>
  <c r="Z31" i="50"/>
  <c r="Y25" i="50"/>
  <c r="Y26" i="50"/>
  <c r="Y27" i="50"/>
  <c r="Y28" i="50"/>
  <c r="Y29" i="50"/>
  <c r="Y30" i="50"/>
  <c r="Y31" i="50"/>
  <c r="X25" i="50"/>
  <c r="X26" i="50"/>
  <c r="X27" i="50"/>
  <c r="X28" i="50"/>
  <c r="X29" i="50"/>
  <c r="X30" i="50"/>
  <c r="X31" i="50"/>
  <c r="W25" i="50"/>
  <c r="W26" i="50"/>
  <c r="W27" i="50"/>
  <c r="W28" i="50"/>
  <c r="W29" i="50"/>
  <c r="W30" i="50"/>
  <c r="W31" i="50"/>
  <c r="V31" i="50"/>
  <c r="U25" i="50"/>
  <c r="U26" i="50"/>
  <c r="U27" i="50"/>
  <c r="U28" i="50"/>
  <c r="U29" i="50"/>
  <c r="U30" i="50"/>
  <c r="U31" i="50"/>
  <c r="T25" i="50"/>
  <c r="T26" i="50"/>
  <c r="T27" i="50"/>
  <c r="T28" i="50"/>
  <c r="T29" i="50"/>
  <c r="T30" i="50"/>
  <c r="T31" i="50"/>
  <c r="S25" i="50"/>
  <c r="S26" i="50"/>
  <c r="S27" i="50"/>
  <c r="S28" i="50"/>
  <c r="S29" i="50"/>
  <c r="S30" i="50"/>
  <c r="S31" i="50"/>
  <c r="R25" i="50"/>
  <c r="R26" i="50"/>
  <c r="R27" i="50"/>
  <c r="R28" i="50"/>
  <c r="R29" i="50"/>
  <c r="R30" i="50"/>
  <c r="R31" i="50"/>
  <c r="Q25" i="50"/>
  <c r="Q26" i="50"/>
  <c r="Q27" i="50"/>
  <c r="Q28" i="50"/>
  <c r="Q29" i="50"/>
  <c r="Q30" i="50"/>
  <c r="Q31" i="50"/>
  <c r="P25" i="50"/>
  <c r="P26" i="50"/>
  <c r="P27" i="50"/>
  <c r="P28" i="50"/>
  <c r="P29" i="50"/>
  <c r="P30" i="50"/>
  <c r="P31" i="50"/>
  <c r="O25" i="50"/>
  <c r="O26" i="50"/>
  <c r="O27" i="50"/>
  <c r="O28" i="50"/>
  <c r="O29" i="50"/>
  <c r="O30" i="50"/>
  <c r="O31" i="50"/>
  <c r="AB23" i="50"/>
  <c r="AA23" i="50"/>
  <c r="Z23" i="50"/>
  <c r="Y23" i="50"/>
  <c r="X23" i="50"/>
  <c r="W23" i="50"/>
  <c r="U23" i="50"/>
  <c r="T23" i="50"/>
  <c r="S23" i="50"/>
  <c r="R23" i="50"/>
  <c r="Q23" i="50"/>
  <c r="P23" i="50"/>
  <c r="O23" i="50"/>
  <c r="AB18" i="50"/>
  <c r="AA18" i="50"/>
  <c r="Z18" i="50"/>
  <c r="Y18" i="50"/>
  <c r="X18" i="50"/>
  <c r="W18" i="50"/>
  <c r="V18" i="50"/>
  <c r="U18" i="50"/>
  <c r="T18" i="50"/>
  <c r="S18" i="50"/>
  <c r="R18" i="50"/>
  <c r="Q18" i="50"/>
  <c r="P18" i="50"/>
  <c r="O18" i="50"/>
  <c r="AB13" i="50"/>
  <c r="AB15" i="50"/>
  <c r="AA13" i="50"/>
  <c r="AA15" i="50"/>
  <c r="Z13" i="50"/>
  <c r="Z15" i="50"/>
  <c r="Y13" i="50"/>
  <c r="Y15" i="50"/>
  <c r="X13" i="50"/>
  <c r="X15" i="50"/>
  <c r="W13" i="50"/>
  <c r="W15" i="50"/>
  <c r="V15" i="50"/>
  <c r="U13" i="50"/>
  <c r="U15" i="50"/>
  <c r="T13" i="50"/>
  <c r="T15" i="50"/>
  <c r="S13" i="50"/>
  <c r="S15" i="50"/>
  <c r="R13" i="50"/>
  <c r="R15" i="50"/>
  <c r="Q13" i="50"/>
  <c r="Q15" i="50"/>
  <c r="P13" i="50"/>
  <c r="P15" i="50"/>
  <c r="O13" i="50"/>
  <c r="O15" i="50"/>
  <c r="AA7" i="50"/>
  <c r="Y7" i="50"/>
  <c r="W7" i="50"/>
  <c r="O7" i="50"/>
  <c r="BC34" i="50"/>
  <c r="BB34" i="50"/>
  <c r="BA34" i="50"/>
  <c r="AZ34" i="50"/>
  <c r="AY34" i="50"/>
  <c r="AX34" i="50"/>
  <c r="AW34" i="50"/>
  <c r="AV34" i="50"/>
  <c r="AU34" i="50"/>
  <c r="AT34" i="50"/>
  <c r="AS34" i="50"/>
  <c r="AR34" i="50"/>
  <c r="AQ34" i="50"/>
  <c r="AP34" i="50"/>
  <c r="AO34" i="50"/>
  <c r="AN34" i="50"/>
  <c r="AM34" i="50"/>
  <c r="AL34" i="50"/>
  <c r="AK34" i="50"/>
  <c r="AJ34" i="50"/>
  <c r="AI34" i="50"/>
  <c r="AH34" i="50"/>
  <c r="AG34" i="50"/>
  <c r="AF34" i="50"/>
  <c r="BC33" i="50"/>
  <c r="BB33" i="50"/>
  <c r="BA33" i="50"/>
  <c r="AZ33" i="50"/>
  <c r="AY33" i="50"/>
  <c r="AX33" i="50"/>
  <c r="AW33" i="50"/>
  <c r="AV33" i="50"/>
  <c r="AU33" i="50"/>
  <c r="AT33" i="50"/>
  <c r="AS33" i="50"/>
  <c r="AR33" i="50"/>
  <c r="AQ33" i="50"/>
  <c r="AP33" i="50"/>
  <c r="AO33" i="50"/>
  <c r="AN33" i="50"/>
  <c r="AM33" i="50"/>
  <c r="AL33" i="50"/>
  <c r="AK33" i="50"/>
  <c r="AJ33" i="50"/>
  <c r="AI33" i="50"/>
  <c r="AH33" i="50"/>
  <c r="AG33" i="50"/>
  <c r="AF33" i="50"/>
  <c r="BC25" i="50"/>
  <c r="BC26" i="50"/>
  <c r="BC27" i="50"/>
  <c r="BC28" i="50"/>
  <c r="BC29" i="50"/>
  <c r="BC30" i="50"/>
  <c r="BC31" i="50"/>
  <c r="BB25" i="50"/>
  <c r="BB26" i="50"/>
  <c r="BB27" i="50"/>
  <c r="BB28" i="50"/>
  <c r="BB29" i="50"/>
  <c r="BB30" i="50"/>
  <c r="BB31" i="50"/>
  <c r="BA25" i="50"/>
  <c r="BA26" i="50"/>
  <c r="BA27" i="50"/>
  <c r="BA28" i="50"/>
  <c r="BA29" i="50"/>
  <c r="BA30" i="50"/>
  <c r="BA31" i="50"/>
  <c r="AZ25" i="50"/>
  <c r="AZ26" i="50"/>
  <c r="AZ27" i="50"/>
  <c r="AZ28" i="50"/>
  <c r="AZ29" i="50"/>
  <c r="AZ30" i="50"/>
  <c r="AZ31" i="50"/>
  <c r="AY25" i="50"/>
  <c r="AY26" i="50"/>
  <c r="AY27" i="50"/>
  <c r="AY28" i="50"/>
  <c r="AY29" i="50"/>
  <c r="AY30" i="50"/>
  <c r="AY31" i="50"/>
  <c r="AX25" i="50"/>
  <c r="AX26" i="50"/>
  <c r="AX27" i="50"/>
  <c r="AX28" i="50"/>
  <c r="AX29" i="50"/>
  <c r="AX30" i="50"/>
  <c r="AX31" i="50"/>
  <c r="AW25" i="50"/>
  <c r="AW26" i="50"/>
  <c r="AW27" i="50"/>
  <c r="AW28" i="50"/>
  <c r="AW29" i="50"/>
  <c r="AW30" i="50"/>
  <c r="AW31" i="50"/>
  <c r="AV25" i="50"/>
  <c r="AV26" i="50"/>
  <c r="AV27" i="50"/>
  <c r="AV28" i="50"/>
  <c r="AV29" i="50"/>
  <c r="AV30" i="50"/>
  <c r="AV31" i="50"/>
  <c r="AU25" i="50"/>
  <c r="AU26" i="50"/>
  <c r="AU27" i="50"/>
  <c r="AU28" i="50"/>
  <c r="AU29" i="50"/>
  <c r="AU30" i="50"/>
  <c r="AU31" i="50"/>
  <c r="AT25" i="50"/>
  <c r="AT26" i="50"/>
  <c r="AT27" i="50"/>
  <c r="AT28" i="50"/>
  <c r="AT29" i="50"/>
  <c r="AT30" i="50"/>
  <c r="AT31" i="50"/>
  <c r="AS25" i="50"/>
  <c r="AS26" i="50"/>
  <c r="AS27" i="50"/>
  <c r="AS28" i="50"/>
  <c r="AS29" i="50"/>
  <c r="AS30" i="50"/>
  <c r="AS31" i="50"/>
  <c r="AR25" i="50"/>
  <c r="AR26" i="50"/>
  <c r="AR27" i="50"/>
  <c r="AR28" i="50"/>
  <c r="AR29" i="50"/>
  <c r="AR30" i="50"/>
  <c r="AR31" i="50"/>
  <c r="AQ25" i="50"/>
  <c r="AQ26" i="50"/>
  <c r="AQ27" i="50"/>
  <c r="AQ28" i="50"/>
  <c r="AQ29" i="50"/>
  <c r="AQ30" i="50"/>
  <c r="AQ31" i="50"/>
  <c r="AP25" i="50"/>
  <c r="AP26" i="50"/>
  <c r="AP27" i="50"/>
  <c r="AP28" i="50"/>
  <c r="AP29" i="50"/>
  <c r="AP30" i="50"/>
  <c r="AP31" i="50"/>
  <c r="AO25" i="50"/>
  <c r="AO26" i="50"/>
  <c r="AO27" i="50"/>
  <c r="AO28" i="50"/>
  <c r="AO29" i="50"/>
  <c r="AO30" i="50"/>
  <c r="AO31" i="50"/>
  <c r="AN25" i="50"/>
  <c r="AN26" i="50"/>
  <c r="AN27" i="50"/>
  <c r="AN28" i="50"/>
  <c r="AN29" i="50"/>
  <c r="AN30" i="50"/>
  <c r="AN31" i="50"/>
  <c r="AM25" i="50"/>
  <c r="AM26" i="50"/>
  <c r="AM27" i="50"/>
  <c r="AM28" i="50"/>
  <c r="AM29" i="50"/>
  <c r="AM30" i="50"/>
  <c r="AM31" i="50"/>
  <c r="AL25" i="50"/>
  <c r="AL26" i="50"/>
  <c r="AL27" i="50"/>
  <c r="AL28" i="50"/>
  <c r="AL29" i="50"/>
  <c r="AL30" i="50"/>
  <c r="AL31" i="50"/>
  <c r="AK25" i="50"/>
  <c r="AK26" i="50"/>
  <c r="AK27" i="50"/>
  <c r="AK28" i="50"/>
  <c r="AK29" i="50"/>
  <c r="AK30" i="50"/>
  <c r="AK31" i="50"/>
  <c r="AJ25" i="50"/>
  <c r="AJ26" i="50"/>
  <c r="AJ27" i="50"/>
  <c r="AJ28" i="50"/>
  <c r="AJ29" i="50"/>
  <c r="AJ30" i="50"/>
  <c r="AJ31" i="50"/>
  <c r="AI25" i="50"/>
  <c r="AI26" i="50"/>
  <c r="AI27" i="50"/>
  <c r="AI28" i="50"/>
  <c r="AI29" i="50"/>
  <c r="AI30" i="50"/>
  <c r="AI31" i="50"/>
  <c r="AH25" i="50"/>
  <c r="AH26" i="50"/>
  <c r="AH27" i="50"/>
  <c r="AH28" i="50"/>
  <c r="AH29" i="50"/>
  <c r="AH30" i="50"/>
  <c r="AH31" i="50"/>
  <c r="AG25" i="50"/>
  <c r="AG26" i="50"/>
  <c r="AG27" i="50"/>
  <c r="AG28" i="50"/>
  <c r="AG29" i="50"/>
  <c r="AG30" i="50"/>
  <c r="AG31" i="50"/>
  <c r="AF25" i="50"/>
  <c r="AF26" i="50"/>
  <c r="AF27" i="50"/>
  <c r="AF28" i="50"/>
  <c r="AF29" i="50"/>
  <c r="AF30" i="50"/>
  <c r="AF31" i="50"/>
  <c r="BC23" i="50"/>
  <c r="BB23" i="50"/>
  <c r="BA23" i="50"/>
  <c r="AZ23" i="50"/>
  <c r="AY23" i="50"/>
  <c r="AX23" i="50"/>
  <c r="AW23" i="50"/>
  <c r="AV23" i="50"/>
  <c r="AU23" i="50"/>
  <c r="AT23" i="50"/>
  <c r="AS23" i="50"/>
  <c r="AR23" i="50"/>
  <c r="AQ23" i="50"/>
  <c r="AP23" i="50"/>
  <c r="AO23" i="50"/>
  <c r="AN23" i="50"/>
  <c r="AM23" i="50"/>
  <c r="AL23" i="50"/>
  <c r="AK23" i="50"/>
  <c r="AJ23" i="50"/>
  <c r="AI23" i="50"/>
  <c r="AH23" i="50"/>
  <c r="AG23" i="50"/>
  <c r="AF23" i="50"/>
  <c r="BC18" i="50"/>
  <c r="BB18" i="50"/>
  <c r="BA18" i="50"/>
  <c r="AZ18" i="50"/>
  <c r="AY18" i="50"/>
  <c r="AX18" i="50"/>
  <c r="AW18" i="50"/>
  <c r="AV18" i="50"/>
  <c r="AU18" i="50"/>
  <c r="AT18" i="50"/>
  <c r="AS18" i="50"/>
  <c r="AR18" i="50"/>
  <c r="AQ18" i="50"/>
  <c r="AP18" i="50"/>
  <c r="AO18" i="50"/>
  <c r="AN18" i="50"/>
  <c r="AM18" i="50"/>
  <c r="AL18" i="50"/>
  <c r="AK18" i="50"/>
  <c r="AJ18" i="50"/>
  <c r="AI18" i="50"/>
  <c r="AH18" i="50"/>
  <c r="AG18" i="50"/>
  <c r="AF18" i="50"/>
  <c r="BC13" i="50"/>
  <c r="BC15" i="50"/>
  <c r="BB13" i="50"/>
  <c r="BB15" i="50"/>
  <c r="BA13" i="50"/>
  <c r="BA15" i="50"/>
  <c r="AZ13" i="50"/>
  <c r="AZ15" i="50"/>
  <c r="AY13" i="50"/>
  <c r="AY15" i="50"/>
  <c r="AX13" i="50"/>
  <c r="AX15" i="50"/>
  <c r="AW13" i="50"/>
  <c r="AW15" i="50"/>
  <c r="AV13" i="50"/>
  <c r="AV15" i="50"/>
  <c r="AU13" i="50"/>
  <c r="AU15" i="50"/>
  <c r="AT13" i="50"/>
  <c r="AT15" i="50"/>
  <c r="AS13" i="50"/>
  <c r="AS15" i="50"/>
  <c r="AR13" i="50"/>
  <c r="AR15" i="50"/>
  <c r="AQ13" i="50"/>
  <c r="AQ15" i="50"/>
  <c r="AP13" i="50"/>
  <c r="AP15" i="50"/>
  <c r="AO13" i="50"/>
  <c r="AO15" i="50"/>
  <c r="AN13" i="50"/>
  <c r="AN15" i="50"/>
  <c r="AM13" i="50"/>
  <c r="AM15" i="50"/>
  <c r="AL13" i="50"/>
  <c r="AL15" i="50"/>
  <c r="AK13" i="50"/>
  <c r="AK15" i="50"/>
  <c r="AJ13" i="50"/>
  <c r="AJ15" i="50"/>
  <c r="AI13" i="50"/>
  <c r="AI15" i="50"/>
  <c r="AH13" i="50"/>
  <c r="AH15" i="50"/>
  <c r="AG13" i="50"/>
  <c r="AG15" i="50"/>
  <c r="AF13" i="50"/>
  <c r="AF15" i="50"/>
  <c r="BC7" i="50"/>
  <c r="BB7" i="50"/>
  <c r="BA7" i="50"/>
  <c r="AX7" i="50"/>
  <c r="AW7" i="50"/>
  <c r="AT7" i="50"/>
  <c r="AS7" i="50"/>
  <c r="AR7" i="50"/>
  <c r="AN7" i="50"/>
  <c r="AM7" i="50"/>
  <c r="AL7" i="50"/>
  <c r="AJ7" i="50"/>
  <c r="AH7" i="50"/>
  <c r="AG7" i="50"/>
  <c r="AE34" i="50"/>
  <c r="AE33" i="50"/>
  <c r="AE31" i="50"/>
  <c r="AE30" i="50"/>
  <c r="AE29" i="50"/>
  <c r="AE28" i="50"/>
  <c r="AE27" i="50"/>
  <c r="AE26" i="50"/>
  <c r="AE25" i="50"/>
  <c r="AE23" i="50"/>
  <c r="AE18" i="50"/>
  <c r="AE17" i="50"/>
  <c r="AE15" i="50"/>
  <c r="AE14" i="50"/>
  <c r="AE13" i="50"/>
  <c r="AE12" i="50"/>
  <c r="AE11" i="50"/>
  <c r="AE10" i="50"/>
  <c r="AD51" i="3" s="1"/>
  <c r="AE9" i="50"/>
  <c r="AD50" i="3" s="1"/>
  <c r="AD34" i="50"/>
  <c r="AD33" i="50"/>
  <c r="AD31" i="50"/>
  <c r="AD30" i="50"/>
  <c r="AD29" i="50"/>
  <c r="AD28" i="50"/>
  <c r="AD27" i="50"/>
  <c r="AD26" i="50"/>
  <c r="AD25" i="50"/>
  <c r="AD23" i="50"/>
  <c r="AD18" i="50"/>
  <c r="AD17" i="50"/>
  <c r="AD15" i="50"/>
  <c r="AD14" i="50"/>
  <c r="AD13" i="50"/>
  <c r="AD12" i="50"/>
  <c r="AC53" i="3" s="1"/>
  <c r="AD11" i="50"/>
  <c r="AD10" i="50"/>
  <c r="AD9" i="50"/>
  <c r="AL4" i="21"/>
  <c r="AM4" i="21"/>
  <c r="AN4" i="21" s="1"/>
  <c r="AO4" i="21" s="1"/>
  <c r="AP4" i="21" s="1"/>
  <c r="AQ4" i="21" s="1"/>
  <c r="AR4" i="21" s="1"/>
  <c r="AS4" i="21" s="1"/>
  <c r="AT4" i="21" s="1"/>
  <c r="AU4" i="21" s="1"/>
  <c r="AV4" i="21" s="1"/>
  <c r="AW4" i="21" s="1"/>
  <c r="AX4" i="21" s="1"/>
  <c r="AY4" i="21" s="1"/>
  <c r="AZ4" i="21" s="1"/>
  <c r="BA4" i="21" s="1"/>
  <c r="BB4" i="21" s="1"/>
  <c r="BC4" i="21" s="1"/>
  <c r="AL4" i="38"/>
  <c r="AM4" i="38" s="1"/>
  <c r="AN4" i="38" s="1"/>
  <c r="AO4" i="38" s="1"/>
  <c r="AP4" i="38"/>
  <c r="AQ4" i="38" s="1"/>
  <c r="AR4" i="38" s="1"/>
  <c r="AS4" i="38" s="1"/>
  <c r="AT4" i="38" s="1"/>
  <c r="AU4" i="38" s="1"/>
  <c r="AV4" i="38" s="1"/>
  <c r="AW4" i="38" s="1"/>
  <c r="AX4" i="38" s="1"/>
  <c r="AY4" i="38" s="1"/>
  <c r="AZ4" i="38" s="1"/>
  <c r="BA4" i="38" s="1"/>
  <c r="BB4" i="38" s="1"/>
  <c r="BC4" i="38" s="1"/>
  <c r="AL4" i="39"/>
  <c r="AM4" i="39" s="1"/>
  <c r="AN4" i="39" s="1"/>
  <c r="AO4" i="39" s="1"/>
  <c r="AP4" i="39" s="1"/>
  <c r="AQ4" i="39" s="1"/>
  <c r="AR4" i="39" s="1"/>
  <c r="AS4" i="39" s="1"/>
  <c r="AT4" i="39" s="1"/>
  <c r="AU4" i="39" s="1"/>
  <c r="AV4" i="39" s="1"/>
  <c r="AW4" i="39" s="1"/>
  <c r="AX4" i="39" s="1"/>
  <c r="AY4" i="39" s="1"/>
  <c r="AZ4" i="39" s="1"/>
  <c r="BA4" i="39" s="1"/>
  <c r="BB4" i="39" s="1"/>
  <c r="BC4" i="39" s="1"/>
  <c r="AL4" i="37"/>
  <c r="AM4" i="37" s="1"/>
  <c r="AN4" i="37" s="1"/>
  <c r="AO4" i="37" s="1"/>
  <c r="AP4" i="37" s="1"/>
  <c r="AQ4" i="37" s="1"/>
  <c r="AR4" i="37" s="1"/>
  <c r="AS4" i="37" s="1"/>
  <c r="AT4" i="37" s="1"/>
  <c r="AU4" i="37" s="1"/>
  <c r="AV4" i="37" s="1"/>
  <c r="AW4" i="37" s="1"/>
  <c r="AX4" i="37" s="1"/>
  <c r="AY4" i="37" s="1"/>
  <c r="AZ4" i="37" s="1"/>
  <c r="BA4" i="37" s="1"/>
  <c r="BB4" i="37" s="1"/>
  <c r="BC4" i="37" s="1"/>
  <c r="AL4" i="36"/>
  <c r="AM4" i="36"/>
  <c r="AN4" i="36" s="1"/>
  <c r="AO4" i="36" s="1"/>
  <c r="AP4" i="36" s="1"/>
  <c r="AQ4" i="36" s="1"/>
  <c r="AR4" i="36" s="1"/>
  <c r="AS4" i="36" s="1"/>
  <c r="AT4" i="36" s="1"/>
  <c r="AU4" i="36" s="1"/>
  <c r="AV4" i="36" s="1"/>
  <c r="AW4" i="36" s="1"/>
  <c r="AX4" i="36" s="1"/>
  <c r="AY4" i="36" s="1"/>
  <c r="AZ4" i="36" s="1"/>
  <c r="BA4" i="36" s="1"/>
  <c r="BB4" i="36" s="1"/>
  <c r="BC4" i="36" s="1"/>
  <c r="AL4" i="43"/>
  <c r="AM4" i="43" s="1"/>
  <c r="AN4" i="43" s="1"/>
  <c r="AO4" i="43" s="1"/>
  <c r="AP4" i="43" s="1"/>
  <c r="AQ4" i="43" s="1"/>
  <c r="AR4" i="43" s="1"/>
  <c r="AS4" i="43" s="1"/>
  <c r="AT4" i="43" s="1"/>
  <c r="AU4" i="43" s="1"/>
  <c r="AV4" i="43" s="1"/>
  <c r="AW4" i="43" s="1"/>
  <c r="AX4" i="43" s="1"/>
  <c r="AY4" i="43" s="1"/>
  <c r="AZ4" i="43" s="1"/>
  <c r="BA4" i="43" s="1"/>
  <c r="BB4" i="43" s="1"/>
  <c r="BC4" i="43" s="1"/>
  <c r="AL4" i="42"/>
  <c r="AM4" i="42" s="1"/>
  <c r="AN4" i="42" s="1"/>
  <c r="AO4" i="42" s="1"/>
  <c r="AP4" i="42" s="1"/>
  <c r="AQ4" i="42" s="1"/>
  <c r="AR4" i="42" s="1"/>
  <c r="AS4" i="42" s="1"/>
  <c r="AT4" i="42" s="1"/>
  <c r="AU4" i="42" s="1"/>
  <c r="AV4" i="42" s="1"/>
  <c r="AW4" i="42" s="1"/>
  <c r="AX4" i="42" s="1"/>
  <c r="AY4" i="42" s="1"/>
  <c r="AZ4" i="42" s="1"/>
  <c r="BA4" i="42" s="1"/>
  <c r="BB4" i="42" s="1"/>
  <c r="BC4" i="42" s="1"/>
  <c r="AL4" i="49"/>
  <c r="AM4" i="49"/>
  <c r="AN4" i="49" s="1"/>
  <c r="AO4" i="49" s="1"/>
  <c r="AP4" i="49" s="1"/>
  <c r="AQ4" i="49" s="1"/>
  <c r="AR4" i="49" s="1"/>
  <c r="AS4" i="49" s="1"/>
  <c r="AT4" i="49" s="1"/>
  <c r="AU4" i="49" s="1"/>
  <c r="AV4" i="49" s="1"/>
  <c r="AW4" i="49" s="1"/>
  <c r="AX4" i="49" s="1"/>
  <c r="AY4" i="49" s="1"/>
  <c r="AZ4" i="49" s="1"/>
  <c r="BA4" i="49" s="1"/>
  <c r="BB4" i="49" s="1"/>
  <c r="BC4" i="49" s="1"/>
  <c r="AL4" i="22"/>
  <c r="AM4" i="22"/>
  <c r="AN4" i="22"/>
  <c r="AO4" i="22" s="1"/>
  <c r="AP4" i="22" s="1"/>
  <c r="AQ4" i="22" s="1"/>
  <c r="AR4" i="22" s="1"/>
  <c r="AS4" i="22" s="1"/>
  <c r="AT4" i="22" s="1"/>
  <c r="AU4" i="22" s="1"/>
  <c r="AV4" i="22" s="1"/>
  <c r="AW4" i="22" s="1"/>
  <c r="AX4" i="22" s="1"/>
  <c r="AY4" i="22" s="1"/>
  <c r="AZ4" i="22" s="1"/>
  <c r="BA4" i="22" s="1"/>
  <c r="BB4" i="22" s="1"/>
  <c r="BC4" i="22" s="1"/>
  <c r="AL4" i="35"/>
  <c r="AM4" i="35" s="1"/>
  <c r="AN4" i="35" s="1"/>
  <c r="AO4" i="35"/>
  <c r="AP4" i="35" s="1"/>
  <c r="AQ4" i="35" s="1"/>
  <c r="AR4" i="35" s="1"/>
  <c r="AS4" i="35" s="1"/>
  <c r="AT4" i="35" s="1"/>
  <c r="AU4" i="35" s="1"/>
  <c r="AV4" i="35" s="1"/>
  <c r="AW4" i="35" s="1"/>
  <c r="AX4" i="35" s="1"/>
  <c r="AY4" i="35" s="1"/>
  <c r="AZ4" i="35" s="1"/>
  <c r="BA4" i="35" s="1"/>
  <c r="BB4" i="35" s="1"/>
  <c r="BC4" i="35" s="1"/>
  <c r="BC5" i="21"/>
  <c r="BC6" i="21"/>
  <c r="BC9" i="21"/>
  <c r="BC12" i="21"/>
  <c r="BC13" i="21"/>
  <c r="BC14" i="21"/>
  <c r="BB5" i="21"/>
  <c r="BB6" i="21"/>
  <c r="BB9" i="21"/>
  <c r="BB12" i="21"/>
  <c r="BB13" i="21"/>
  <c r="BB14" i="21"/>
  <c r="BA5" i="21"/>
  <c r="BA6" i="21"/>
  <c r="BA9" i="21"/>
  <c r="BA12" i="21"/>
  <c r="BA13" i="21"/>
  <c r="BA14" i="21"/>
  <c r="AZ5" i="21"/>
  <c r="AZ6" i="21"/>
  <c r="AZ9" i="21"/>
  <c r="AZ12" i="21"/>
  <c r="AZ13" i="21"/>
  <c r="AZ14" i="21"/>
  <c r="AY5" i="21"/>
  <c r="AY6" i="21"/>
  <c r="AY9" i="21"/>
  <c r="AY11" i="21" s="1"/>
  <c r="AY12" i="21"/>
  <c r="AY13" i="21"/>
  <c r="AY14" i="21"/>
  <c r="AX5" i="21"/>
  <c r="AX6" i="21"/>
  <c r="AX9" i="21"/>
  <c r="AX12" i="21"/>
  <c r="AX13" i="21"/>
  <c r="AX14" i="21"/>
  <c r="AW5" i="21"/>
  <c r="AW6" i="21"/>
  <c r="AW9" i="21"/>
  <c r="AW12" i="21"/>
  <c r="AW13" i="21"/>
  <c r="AW14" i="21"/>
  <c r="AV5" i="21"/>
  <c r="AV6" i="21"/>
  <c r="AV9" i="21"/>
  <c r="AV12" i="21"/>
  <c r="AV13" i="21"/>
  <c r="AV14" i="21"/>
  <c r="AU5" i="21"/>
  <c r="AU6" i="21"/>
  <c r="AU9" i="21"/>
  <c r="AU12" i="21"/>
  <c r="AU13" i="21"/>
  <c r="AU14" i="21"/>
  <c r="AT5" i="21"/>
  <c r="AT6" i="21"/>
  <c r="AT9" i="21"/>
  <c r="AT12" i="21"/>
  <c r="AT13" i="21"/>
  <c r="AT14" i="21"/>
  <c r="AS5" i="21"/>
  <c r="AS6" i="21"/>
  <c r="AS9" i="21"/>
  <c r="AS12" i="21"/>
  <c r="AS13" i="21"/>
  <c r="AS14" i="21"/>
  <c r="AR5" i="21"/>
  <c r="AR6" i="21"/>
  <c r="AR9" i="21"/>
  <c r="AR12" i="21"/>
  <c r="AR13" i="21"/>
  <c r="AR14" i="21"/>
  <c r="AQ5" i="21"/>
  <c r="AQ6" i="21"/>
  <c r="AQ9" i="21"/>
  <c r="AQ12" i="21"/>
  <c r="AQ13" i="21"/>
  <c r="AQ14" i="21"/>
  <c r="AP5" i="21"/>
  <c r="AP6" i="21"/>
  <c r="AP9" i="21"/>
  <c r="AP12" i="21"/>
  <c r="AP13" i="21"/>
  <c r="AP14" i="21"/>
  <c r="AO5" i="21"/>
  <c r="AO6" i="21"/>
  <c r="AO9" i="21"/>
  <c r="AO12" i="21"/>
  <c r="AO13" i="21"/>
  <c r="AO14" i="21"/>
  <c r="AN5" i="21"/>
  <c r="AN6" i="21"/>
  <c r="AN9" i="21"/>
  <c r="AN12" i="21"/>
  <c r="AN13" i="21"/>
  <c r="AN14" i="21"/>
  <c r="AM5" i="21"/>
  <c r="AM6" i="21"/>
  <c r="AM9" i="21"/>
  <c r="AM12" i="21"/>
  <c r="AM13" i="21"/>
  <c r="AM14" i="21"/>
  <c r="AL5" i="21"/>
  <c r="AL6" i="21"/>
  <c r="AL9" i="21"/>
  <c r="AL12" i="21"/>
  <c r="AL13" i="21"/>
  <c r="AL14" i="21"/>
  <c r="AK5" i="21"/>
  <c r="AK6" i="21"/>
  <c r="AK9" i="21"/>
  <c r="AK12" i="21"/>
  <c r="AK13" i="21"/>
  <c r="AK14" i="21"/>
  <c r="AJ5" i="21"/>
  <c r="AJ6" i="21"/>
  <c r="AJ9" i="21"/>
  <c r="AJ12" i="21"/>
  <c r="AJ13" i="21"/>
  <c r="AJ14" i="21"/>
  <c r="AI5" i="21"/>
  <c r="AI6" i="21"/>
  <c r="AI9" i="21"/>
  <c r="AI12" i="21"/>
  <c r="AI13" i="21"/>
  <c r="AI14" i="21"/>
  <c r="AH5" i="21"/>
  <c r="AH6" i="21"/>
  <c r="AH9" i="21"/>
  <c r="AH12" i="21"/>
  <c r="AH13" i="21"/>
  <c r="AH14" i="21"/>
  <c r="AG5" i="21"/>
  <c r="AG6" i="21"/>
  <c r="AG9" i="21"/>
  <c r="AG12" i="21"/>
  <c r="AG13" i="21"/>
  <c r="AG14" i="21"/>
  <c r="AF5" i="21"/>
  <c r="AF6" i="21"/>
  <c r="AF9" i="21"/>
  <c r="AF12" i="21"/>
  <c r="AF13" i="21"/>
  <c r="AF14" i="21"/>
  <c r="BC15" i="21"/>
  <c r="BC16" i="21"/>
  <c r="BC17" i="21"/>
  <c r="BC18" i="21"/>
  <c r="BC19" i="21"/>
  <c r="BC20" i="21"/>
  <c r="BB15" i="21"/>
  <c r="BB16" i="21"/>
  <c r="BB17" i="21"/>
  <c r="BB18" i="21"/>
  <c r="BB19" i="21"/>
  <c r="BB20" i="21"/>
  <c r="BA15" i="21"/>
  <c r="BA16" i="21"/>
  <c r="BA17" i="21"/>
  <c r="BA18" i="21"/>
  <c r="BA19" i="21"/>
  <c r="BA20" i="21"/>
  <c r="AZ15" i="21"/>
  <c r="AZ16" i="21"/>
  <c r="AZ17" i="21"/>
  <c r="AZ18" i="21"/>
  <c r="AZ19" i="21"/>
  <c r="AZ20" i="21"/>
  <c r="AY15" i="21"/>
  <c r="AY16" i="21"/>
  <c r="AY17" i="21"/>
  <c r="AY18" i="21"/>
  <c r="AY19" i="21"/>
  <c r="AY20" i="21"/>
  <c r="AX15" i="21"/>
  <c r="AX16" i="21"/>
  <c r="AX17" i="21"/>
  <c r="AX18" i="21"/>
  <c r="AX19" i="21"/>
  <c r="AX20" i="21"/>
  <c r="AW15" i="21"/>
  <c r="AW16" i="21"/>
  <c r="AW17" i="21"/>
  <c r="AW18" i="21"/>
  <c r="AW19" i="21"/>
  <c r="AW20" i="21"/>
  <c r="AV15" i="21"/>
  <c r="AV16" i="21"/>
  <c r="AV17" i="21"/>
  <c r="AV18" i="21"/>
  <c r="AV19" i="21"/>
  <c r="AV20" i="21"/>
  <c r="AU15" i="21"/>
  <c r="AU16" i="21"/>
  <c r="AU17" i="21"/>
  <c r="AU18" i="21"/>
  <c r="AU19" i="21"/>
  <c r="AU20" i="21"/>
  <c r="AT15" i="21"/>
  <c r="AT16" i="21"/>
  <c r="AT17" i="21"/>
  <c r="AT18" i="21"/>
  <c r="AT19" i="21"/>
  <c r="AT20" i="21"/>
  <c r="AS15" i="21"/>
  <c r="AS16" i="21"/>
  <c r="AS17" i="21"/>
  <c r="AS18" i="21"/>
  <c r="AS19" i="21"/>
  <c r="AS20" i="21"/>
  <c r="AR15" i="21"/>
  <c r="AR16" i="21"/>
  <c r="AR17" i="21"/>
  <c r="AR18" i="21"/>
  <c r="AR19" i="21"/>
  <c r="AR20" i="21"/>
  <c r="AQ15" i="21"/>
  <c r="AQ16" i="21"/>
  <c r="AQ17" i="21"/>
  <c r="AQ18" i="21"/>
  <c r="AQ19" i="21"/>
  <c r="AQ20" i="21"/>
  <c r="AP15" i="21"/>
  <c r="AP16" i="21"/>
  <c r="AP17" i="21"/>
  <c r="AP18" i="21"/>
  <c r="AP19" i="21"/>
  <c r="AP20" i="21"/>
  <c r="AO15" i="21"/>
  <c r="AO16" i="21"/>
  <c r="AO17" i="21"/>
  <c r="AO18" i="21"/>
  <c r="AO19" i="21"/>
  <c r="AO20" i="21"/>
  <c r="AN15" i="21"/>
  <c r="AN16" i="21"/>
  <c r="AN17" i="21"/>
  <c r="AN18" i="21"/>
  <c r="AN19" i="21"/>
  <c r="AN20" i="21"/>
  <c r="AM15" i="21"/>
  <c r="AM16" i="21"/>
  <c r="AM17" i="21"/>
  <c r="AM18" i="21"/>
  <c r="AM19" i="21"/>
  <c r="AM20" i="21"/>
  <c r="AL15" i="21"/>
  <c r="AL16" i="21"/>
  <c r="AL17" i="21"/>
  <c r="AL18" i="21"/>
  <c r="AL19" i="21"/>
  <c r="AL20" i="21"/>
  <c r="AK15" i="21"/>
  <c r="AK16" i="21"/>
  <c r="AK17" i="21"/>
  <c r="AK18" i="21"/>
  <c r="AK19" i="21"/>
  <c r="AK20" i="21"/>
  <c r="AJ15" i="21"/>
  <c r="AJ16" i="21"/>
  <c r="AJ17" i="21"/>
  <c r="AJ18" i="21"/>
  <c r="AJ19" i="21"/>
  <c r="AJ20" i="21"/>
  <c r="AI15" i="21"/>
  <c r="AI16" i="21"/>
  <c r="AI17" i="21"/>
  <c r="AI18" i="21"/>
  <c r="AI19" i="21"/>
  <c r="AI20" i="21"/>
  <c r="AH15" i="21"/>
  <c r="AH16" i="21"/>
  <c r="AH17" i="21"/>
  <c r="AH18" i="21"/>
  <c r="AH19" i="21"/>
  <c r="AH20" i="21"/>
  <c r="AG15" i="21"/>
  <c r="AG16" i="21"/>
  <c r="AG17" i="21"/>
  <c r="AG18" i="21"/>
  <c r="AG19" i="21"/>
  <c r="AG20" i="21"/>
  <c r="AF15" i="21"/>
  <c r="AF16" i="21"/>
  <c r="AF17" i="21"/>
  <c r="AF18" i="21"/>
  <c r="AF19" i="21"/>
  <c r="AF20" i="21"/>
  <c r="BC10" i="21"/>
  <c r="BB10" i="21"/>
  <c r="BA10" i="21"/>
  <c r="AZ10" i="21"/>
  <c r="AY10" i="21"/>
  <c r="AX10" i="21"/>
  <c r="AW10" i="21"/>
  <c r="AV10" i="21"/>
  <c r="AU10" i="21"/>
  <c r="AT10" i="21"/>
  <c r="AT11" i="21" s="1"/>
  <c r="AS10" i="21"/>
  <c r="AR10" i="21"/>
  <c r="AQ10" i="21"/>
  <c r="AP10" i="21"/>
  <c r="AO10" i="21"/>
  <c r="AO11" i="21" s="1"/>
  <c r="AN10" i="21"/>
  <c r="AM10" i="21"/>
  <c r="AL10" i="21"/>
  <c r="AK10" i="21"/>
  <c r="AJ10" i="21"/>
  <c r="AI10" i="21"/>
  <c r="AH10" i="21"/>
  <c r="AG10" i="21"/>
  <c r="AG11" i="21" s="1"/>
  <c r="AF10" i="21"/>
  <c r="BC7" i="21"/>
  <c r="BC8" i="21"/>
  <c r="BB7" i="21"/>
  <c r="BA7" i="21"/>
  <c r="AZ7" i="21"/>
  <c r="AZ8" i="21" s="1"/>
  <c r="AY7" i="21"/>
  <c r="AX7" i="21"/>
  <c r="AX8" i="21" s="1"/>
  <c r="AW7" i="21"/>
  <c r="AV7" i="21"/>
  <c r="AU7" i="21"/>
  <c r="AU8" i="21" s="1"/>
  <c r="AT7" i="21"/>
  <c r="AS7" i="21"/>
  <c r="AR7" i="21"/>
  <c r="AQ7" i="21"/>
  <c r="AP7" i="21"/>
  <c r="AP8" i="21" s="1"/>
  <c r="AO7" i="21"/>
  <c r="AN7" i="21"/>
  <c r="AM7" i="21"/>
  <c r="AM8" i="21" s="1"/>
  <c r="AL7" i="21"/>
  <c r="AK7" i="21"/>
  <c r="AJ7" i="21"/>
  <c r="AI7" i="21"/>
  <c r="AH7" i="21"/>
  <c r="AG7" i="21"/>
  <c r="AF7" i="21"/>
  <c r="BC6" i="38"/>
  <c r="BC7" i="38"/>
  <c r="BC8" i="38"/>
  <c r="BC15" i="38"/>
  <c r="BB6" i="38"/>
  <c r="BB7" i="38"/>
  <c r="BB8" i="38"/>
  <c r="BB15" i="38"/>
  <c r="BA6" i="38"/>
  <c r="BA7" i="38"/>
  <c r="BA8" i="38"/>
  <c r="BA15" i="38"/>
  <c r="AZ6" i="38"/>
  <c r="AZ7" i="38"/>
  <c r="AZ8" i="38"/>
  <c r="AZ15" i="38"/>
  <c r="AY6" i="38"/>
  <c r="AY14" i="38" s="1"/>
  <c r="AY7" i="38"/>
  <c r="AY8" i="38"/>
  <c r="AY15" i="38"/>
  <c r="AX6" i="38"/>
  <c r="AX7" i="38"/>
  <c r="AX8" i="38"/>
  <c r="AX15" i="38"/>
  <c r="AW6" i="38"/>
  <c r="AW7" i="38"/>
  <c r="AW8" i="38"/>
  <c r="AW15" i="38"/>
  <c r="AV6" i="38"/>
  <c r="AV7" i="38"/>
  <c r="AV8" i="38"/>
  <c r="AV15" i="38"/>
  <c r="AU6" i="38"/>
  <c r="AU7" i="38"/>
  <c r="AU8" i="38"/>
  <c r="AU15" i="38"/>
  <c r="AT6" i="38"/>
  <c r="AT7" i="38"/>
  <c r="AT8" i="38"/>
  <c r="AT15" i="38"/>
  <c r="AS6" i="38"/>
  <c r="AS7" i="38"/>
  <c r="AS8" i="38"/>
  <c r="AS15" i="38"/>
  <c r="AR6" i="38"/>
  <c r="AR7" i="38"/>
  <c r="AR8" i="38"/>
  <c r="AR15" i="38"/>
  <c r="AQ6" i="38"/>
  <c r="AQ7" i="38"/>
  <c r="AQ8" i="38"/>
  <c r="AQ15" i="38"/>
  <c r="AP6" i="38"/>
  <c r="AP7" i="38"/>
  <c r="AP8" i="38"/>
  <c r="AP15" i="38"/>
  <c r="AO6" i="38"/>
  <c r="AO7" i="38"/>
  <c r="AO8" i="38"/>
  <c r="AO15" i="38"/>
  <c r="AN6" i="38"/>
  <c r="AN7" i="38"/>
  <c r="AN8" i="38"/>
  <c r="AN15" i="38"/>
  <c r="AM6" i="38"/>
  <c r="AM7" i="38"/>
  <c r="AM8" i="38"/>
  <c r="AM15" i="38"/>
  <c r="AL6" i="38"/>
  <c r="AL7" i="38"/>
  <c r="AL8" i="38"/>
  <c r="AL15" i="38"/>
  <c r="AK6" i="38"/>
  <c r="AK7" i="38"/>
  <c r="AK8" i="38"/>
  <c r="AK15" i="38"/>
  <c r="AJ6" i="38"/>
  <c r="AJ7" i="38"/>
  <c r="AJ8" i="38"/>
  <c r="AJ15" i="38"/>
  <c r="AI6" i="38"/>
  <c r="AI7" i="38"/>
  <c r="AI8" i="38"/>
  <c r="AI15" i="38"/>
  <c r="AH6" i="38"/>
  <c r="AH7" i="38"/>
  <c r="AH8" i="38"/>
  <c r="AH15" i="38"/>
  <c r="AG6" i="38"/>
  <c r="AG7" i="38"/>
  <c r="AG8" i="38"/>
  <c r="AG15" i="38"/>
  <c r="AF6" i="38"/>
  <c r="AF7" i="38"/>
  <c r="AF8" i="38"/>
  <c r="AF15" i="38"/>
  <c r="BC13" i="39"/>
  <c r="BC16" i="39"/>
  <c r="BC17" i="39"/>
  <c r="BC36" i="39"/>
  <c r="BC37" i="39"/>
  <c r="BC39" i="39"/>
  <c r="BB13" i="39"/>
  <c r="BB16" i="39"/>
  <c r="BB17" i="39"/>
  <c r="BB36" i="39"/>
  <c r="BB37" i="39"/>
  <c r="BB39" i="39"/>
  <c r="BA13" i="39"/>
  <c r="BA16" i="39"/>
  <c r="BA17" i="39"/>
  <c r="BA36" i="39"/>
  <c r="BA37" i="39"/>
  <c r="BA39" i="39"/>
  <c r="AZ13" i="39"/>
  <c r="AZ15" i="39" s="1"/>
  <c r="AZ16" i="39"/>
  <c r="AZ17" i="39"/>
  <c r="AZ19" i="39" s="1"/>
  <c r="AZ36" i="39"/>
  <c r="AZ37" i="39"/>
  <c r="AZ39" i="39"/>
  <c r="AY13" i="39"/>
  <c r="AY16" i="39"/>
  <c r="AY17" i="39"/>
  <c r="AY19" i="39" s="1"/>
  <c r="AY36" i="39"/>
  <c r="AY37" i="39"/>
  <c r="AY39" i="39"/>
  <c r="AX13" i="39"/>
  <c r="AX16" i="39"/>
  <c r="AX17" i="39"/>
  <c r="AX36" i="39"/>
  <c r="AX37" i="39"/>
  <c r="AX39" i="39"/>
  <c r="AW13" i="39"/>
  <c r="AW16" i="39"/>
  <c r="AW17" i="39"/>
  <c r="AW36" i="39"/>
  <c r="AW37" i="39"/>
  <c r="AW39" i="39"/>
  <c r="AV13" i="39"/>
  <c r="AV15" i="39" s="1"/>
  <c r="AV16" i="39"/>
  <c r="AV17" i="39"/>
  <c r="AV36" i="39"/>
  <c r="AV37" i="39"/>
  <c r="AV39" i="39"/>
  <c r="AU13" i="39"/>
  <c r="AU16" i="39"/>
  <c r="AU17" i="39"/>
  <c r="AU36" i="39"/>
  <c r="AU37" i="39"/>
  <c r="AU39" i="39"/>
  <c r="AT13" i="39"/>
  <c r="AT16" i="39"/>
  <c r="AT17" i="39"/>
  <c r="AT19" i="39" s="1"/>
  <c r="AT36" i="39"/>
  <c r="AT37" i="39"/>
  <c r="AT39" i="39"/>
  <c r="AS13" i="39"/>
  <c r="AS16" i="39"/>
  <c r="AS17" i="39"/>
  <c r="AS36" i="39"/>
  <c r="AS37" i="39"/>
  <c r="AS39" i="39"/>
  <c r="AR13" i="39"/>
  <c r="AR16" i="39"/>
  <c r="AR17" i="39"/>
  <c r="AR19" i="39" s="1"/>
  <c r="AR36" i="39"/>
  <c r="AR37" i="39"/>
  <c r="AR39" i="39"/>
  <c r="AQ13" i="39"/>
  <c r="AQ16" i="39"/>
  <c r="AQ17" i="39"/>
  <c r="AQ19" i="39" s="1"/>
  <c r="AQ36" i="39"/>
  <c r="AQ37" i="39"/>
  <c r="AQ39" i="39"/>
  <c r="AP13" i="39"/>
  <c r="AP16" i="39"/>
  <c r="AP17" i="39"/>
  <c r="AP36" i="39"/>
  <c r="AP37" i="39"/>
  <c r="AP39" i="39"/>
  <c r="AO13" i="39"/>
  <c r="AO16" i="39"/>
  <c r="AO17" i="39"/>
  <c r="AO36" i="39"/>
  <c r="AO37" i="39"/>
  <c r="AO39" i="39"/>
  <c r="AN13" i="39"/>
  <c r="AN16" i="39"/>
  <c r="AN17" i="39"/>
  <c r="AN19" i="39" s="1"/>
  <c r="AN36" i="39"/>
  <c r="AN37" i="39"/>
  <c r="AN39" i="39"/>
  <c r="AM13" i="39"/>
  <c r="AM16" i="39"/>
  <c r="AM17" i="39"/>
  <c r="AM19" i="39" s="1"/>
  <c r="AM36" i="39"/>
  <c r="AM37" i="39"/>
  <c r="AM39" i="39"/>
  <c r="AL13" i="39"/>
  <c r="AL16" i="39"/>
  <c r="AL17" i="39"/>
  <c r="AL36" i="39"/>
  <c r="AL37" i="39"/>
  <c r="AL39" i="39"/>
  <c r="AK13" i="39"/>
  <c r="AK16" i="39"/>
  <c r="AK17" i="39"/>
  <c r="AK36" i="39"/>
  <c r="AK37" i="39"/>
  <c r="AK39" i="39"/>
  <c r="AJ13" i="39"/>
  <c r="AJ16" i="39"/>
  <c r="AJ17" i="39"/>
  <c r="AJ36" i="39"/>
  <c r="AJ37" i="39"/>
  <c r="AJ39" i="39"/>
  <c r="AI13" i="39"/>
  <c r="AI16" i="39"/>
  <c r="AI17" i="39"/>
  <c r="AI19" i="39" s="1"/>
  <c r="AI36" i="39"/>
  <c r="AI37" i="39"/>
  <c r="AI39" i="39"/>
  <c r="AH13" i="39"/>
  <c r="AH16" i="39"/>
  <c r="AH17" i="39"/>
  <c r="AH36" i="39"/>
  <c r="AH37" i="39"/>
  <c r="AH39" i="39"/>
  <c r="AG13" i="39"/>
  <c r="AG16" i="39"/>
  <c r="AG17" i="39"/>
  <c r="AG36" i="39"/>
  <c r="AG37" i="39"/>
  <c r="AG39" i="39"/>
  <c r="AF13" i="39"/>
  <c r="AF16" i="39"/>
  <c r="AF17" i="39"/>
  <c r="AF36" i="39"/>
  <c r="AF37" i="39"/>
  <c r="AF39" i="39"/>
  <c r="BC31" i="39"/>
  <c r="BC32" i="39"/>
  <c r="BC33" i="39"/>
  <c r="BB31" i="39"/>
  <c r="BB32" i="39"/>
  <c r="BB33" i="39"/>
  <c r="BA31" i="39"/>
  <c r="BA32" i="39"/>
  <c r="BA33" i="39"/>
  <c r="AZ31" i="39"/>
  <c r="AZ32" i="39"/>
  <c r="AZ33" i="39"/>
  <c r="AY31" i="39"/>
  <c r="AY32" i="39"/>
  <c r="AY33" i="39"/>
  <c r="AX31" i="39"/>
  <c r="AX32" i="39"/>
  <c r="AX33" i="39"/>
  <c r="AW31" i="39"/>
  <c r="AW32" i="39"/>
  <c r="AW33" i="39"/>
  <c r="AV31" i="39"/>
  <c r="AV32" i="39"/>
  <c r="AV33" i="39"/>
  <c r="AU31" i="39"/>
  <c r="AU32" i="39"/>
  <c r="AU33" i="39"/>
  <c r="AT31" i="39"/>
  <c r="AT32" i="39"/>
  <c r="AT33" i="39"/>
  <c r="AS31" i="39"/>
  <c r="AS32" i="39"/>
  <c r="AS33" i="39"/>
  <c r="AR31" i="39"/>
  <c r="AR32" i="39"/>
  <c r="AR33" i="39"/>
  <c r="AQ31" i="39"/>
  <c r="AQ32" i="39"/>
  <c r="AQ33" i="39"/>
  <c r="AP31" i="39"/>
  <c r="AP32" i="39"/>
  <c r="AP33" i="39"/>
  <c r="AO31" i="39"/>
  <c r="AO32" i="39"/>
  <c r="AO33" i="39"/>
  <c r="AN31" i="39"/>
  <c r="AN32" i="39"/>
  <c r="AN33" i="39"/>
  <c r="AM31" i="39"/>
  <c r="AM32" i="39"/>
  <c r="AM33" i="39"/>
  <c r="AL31" i="39"/>
  <c r="AL32" i="39"/>
  <c r="AL33" i="39"/>
  <c r="AK31" i="39"/>
  <c r="AK32" i="39"/>
  <c r="AK33" i="39"/>
  <c r="AJ31" i="39"/>
  <c r="AJ32" i="39"/>
  <c r="AJ33" i="39"/>
  <c r="AI31" i="39"/>
  <c r="AI32" i="39"/>
  <c r="AI33" i="39"/>
  <c r="AH31" i="39"/>
  <c r="AH32" i="39"/>
  <c r="AH33" i="39"/>
  <c r="AG31" i="39"/>
  <c r="AG32" i="39"/>
  <c r="AG33" i="39"/>
  <c r="AF31" i="39"/>
  <c r="AF32" i="39"/>
  <c r="AF33" i="39"/>
  <c r="BC21" i="39"/>
  <c r="BC22" i="39"/>
  <c r="BC23" i="39"/>
  <c r="BC24" i="39"/>
  <c r="BC25" i="39"/>
  <c r="BC26" i="39"/>
  <c r="BC27" i="39"/>
  <c r="BC28" i="39"/>
  <c r="BB21" i="39"/>
  <c r="BB22" i="39"/>
  <c r="BB23" i="39"/>
  <c r="BB24" i="39"/>
  <c r="BB25" i="39"/>
  <c r="BB26" i="39"/>
  <c r="BB27" i="39"/>
  <c r="BB28" i="39"/>
  <c r="BA21" i="39"/>
  <c r="BA22" i="39"/>
  <c r="BA23" i="39"/>
  <c r="BA24" i="39"/>
  <c r="BA25" i="39"/>
  <c r="BA26" i="39"/>
  <c r="BA27" i="39"/>
  <c r="BA28" i="39"/>
  <c r="AZ21" i="39"/>
  <c r="AZ22" i="39"/>
  <c r="AZ23" i="39"/>
  <c r="AZ24" i="39"/>
  <c r="AZ25" i="39"/>
  <c r="AZ26" i="39"/>
  <c r="AZ27" i="39"/>
  <c r="AZ28" i="39"/>
  <c r="AY21" i="39"/>
  <c r="AY22" i="39"/>
  <c r="AY23" i="39"/>
  <c r="AY24" i="39"/>
  <c r="AY25" i="39"/>
  <c r="AY26" i="39"/>
  <c r="AY27" i="39"/>
  <c r="AY28" i="39"/>
  <c r="AX21" i="39"/>
  <c r="AX22" i="39"/>
  <c r="AX23" i="39"/>
  <c r="AX24" i="39"/>
  <c r="AX25" i="39"/>
  <c r="AX26" i="39"/>
  <c r="AX27" i="39"/>
  <c r="AX28" i="39"/>
  <c r="AW21" i="39"/>
  <c r="AW22" i="39"/>
  <c r="AW23" i="39"/>
  <c r="AW24" i="39"/>
  <c r="AW25" i="39"/>
  <c r="AW26" i="39"/>
  <c r="AW27" i="39"/>
  <c r="AW28" i="39"/>
  <c r="AV21" i="39"/>
  <c r="AV22" i="39"/>
  <c r="AV23" i="39"/>
  <c r="AV24" i="39"/>
  <c r="AV25" i="39"/>
  <c r="AV26" i="39"/>
  <c r="AV27" i="39"/>
  <c r="AV28" i="39"/>
  <c r="AU21" i="39"/>
  <c r="AU22" i="39"/>
  <c r="AU23" i="39"/>
  <c r="AU24" i="39"/>
  <c r="AU25" i="39"/>
  <c r="AU26" i="39"/>
  <c r="AU27" i="39"/>
  <c r="AU28" i="39"/>
  <c r="AT21" i="39"/>
  <c r="AT22" i="39"/>
  <c r="AT23" i="39"/>
  <c r="AT24" i="39"/>
  <c r="AT25" i="39"/>
  <c r="AT26" i="39"/>
  <c r="AT27" i="39"/>
  <c r="AT28" i="39"/>
  <c r="AS21" i="39"/>
  <c r="AS22" i="39"/>
  <c r="AS23" i="39"/>
  <c r="AS24" i="39"/>
  <c r="AS25" i="39"/>
  <c r="AS26" i="39"/>
  <c r="AS27" i="39"/>
  <c r="AS28" i="39"/>
  <c r="AR21" i="39"/>
  <c r="AR22" i="39"/>
  <c r="AR23" i="39"/>
  <c r="AR24" i="39"/>
  <c r="AR25" i="39"/>
  <c r="AR26" i="39"/>
  <c r="AR27" i="39"/>
  <c r="AR28" i="39"/>
  <c r="AQ21" i="39"/>
  <c r="AQ22" i="39"/>
  <c r="AQ23" i="39"/>
  <c r="AQ24" i="39"/>
  <c r="AQ25" i="39"/>
  <c r="AQ26" i="39"/>
  <c r="AQ27" i="39"/>
  <c r="AQ28" i="39"/>
  <c r="AP21" i="39"/>
  <c r="AP22" i="39"/>
  <c r="AP23" i="39"/>
  <c r="AP24" i="39"/>
  <c r="AP25" i="39"/>
  <c r="AP26" i="39"/>
  <c r="AP27" i="39"/>
  <c r="AP28" i="39"/>
  <c r="AO21" i="39"/>
  <c r="AO22" i="39"/>
  <c r="AO23" i="39"/>
  <c r="AO24" i="39"/>
  <c r="AO25" i="39"/>
  <c r="AO26" i="39"/>
  <c r="AO27" i="39"/>
  <c r="AO28" i="39"/>
  <c r="AN21" i="39"/>
  <c r="AN22" i="39"/>
  <c r="AN23" i="39"/>
  <c r="AN24" i="39"/>
  <c r="AN25" i="39"/>
  <c r="AN26" i="39"/>
  <c r="AN27" i="39"/>
  <c r="AN28" i="39"/>
  <c r="AM21" i="39"/>
  <c r="AM22" i="39"/>
  <c r="AM23" i="39"/>
  <c r="AM24" i="39"/>
  <c r="AM25" i="39"/>
  <c r="AM26" i="39"/>
  <c r="AM27" i="39"/>
  <c r="AM28" i="39"/>
  <c r="AL21" i="39"/>
  <c r="AL22" i="39"/>
  <c r="AL23" i="39"/>
  <c r="AL24" i="39"/>
  <c r="AL25" i="39"/>
  <c r="AL26" i="39"/>
  <c r="AL27" i="39"/>
  <c r="AL28" i="39"/>
  <c r="AK21" i="39"/>
  <c r="AK22" i="39"/>
  <c r="AK23" i="39"/>
  <c r="AK24" i="39"/>
  <c r="AK25" i="39"/>
  <c r="AK26" i="39"/>
  <c r="AK27" i="39"/>
  <c r="AK28" i="39"/>
  <c r="AJ21" i="39"/>
  <c r="AJ22" i="39"/>
  <c r="AJ23" i="39"/>
  <c r="AJ24" i="39"/>
  <c r="AJ25" i="39"/>
  <c r="AJ26" i="39"/>
  <c r="AJ27" i="39"/>
  <c r="AJ28" i="39"/>
  <c r="AI21" i="39"/>
  <c r="AI22" i="39"/>
  <c r="AI23" i="39"/>
  <c r="AI24" i="39"/>
  <c r="AI25" i="39"/>
  <c r="AI26" i="39"/>
  <c r="AI27" i="39"/>
  <c r="AI28" i="39"/>
  <c r="AH21" i="39"/>
  <c r="AH22" i="39"/>
  <c r="AH23" i="39"/>
  <c r="AH24" i="39"/>
  <c r="AH25" i="39"/>
  <c r="AH26" i="39"/>
  <c r="AH27" i="39"/>
  <c r="AH28" i="39"/>
  <c r="AG21" i="39"/>
  <c r="AG22" i="39"/>
  <c r="AG23" i="39"/>
  <c r="AG24" i="39"/>
  <c r="AG25" i="39"/>
  <c r="AG26" i="39"/>
  <c r="AG27" i="39"/>
  <c r="AG28" i="39"/>
  <c r="AF21" i="39"/>
  <c r="AF22" i="39"/>
  <c r="AF23" i="39"/>
  <c r="AF24" i="39"/>
  <c r="AF25" i="39"/>
  <c r="AF26" i="39"/>
  <c r="AF27" i="39"/>
  <c r="AF28" i="39"/>
  <c r="BA19" i="39"/>
  <c r="AX19" i="39"/>
  <c r="AS19" i="39"/>
  <c r="AK19" i="39"/>
  <c r="BC14" i="39"/>
  <c r="BB14" i="39"/>
  <c r="BB15" i="39" s="1"/>
  <c r="BA14" i="39"/>
  <c r="AZ14" i="39"/>
  <c r="AY14" i="39"/>
  <c r="AX14" i="39"/>
  <c r="AW14" i="39"/>
  <c r="AV14" i="39"/>
  <c r="AU14" i="39"/>
  <c r="AT14" i="39"/>
  <c r="AT15" i="39" s="1"/>
  <c r="AS14" i="39"/>
  <c r="AR14" i="39"/>
  <c r="AQ14" i="39"/>
  <c r="AP14" i="39"/>
  <c r="AO14" i="39"/>
  <c r="AO15" i="39" s="1"/>
  <c r="AN14" i="39"/>
  <c r="AM14" i="39"/>
  <c r="AL14" i="39"/>
  <c r="AL15" i="39" s="1"/>
  <c r="AK14" i="39"/>
  <c r="AK15" i="39" s="1"/>
  <c r="AJ14" i="39"/>
  <c r="AI14" i="39"/>
  <c r="AH14" i="39"/>
  <c r="AG14" i="39"/>
  <c r="AG15" i="39" s="1"/>
  <c r="AF14" i="39"/>
  <c r="BC7" i="39"/>
  <c r="BC10" i="39"/>
  <c r="BC11" i="39"/>
  <c r="BB7" i="39"/>
  <c r="BB10" i="39"/>
  <c r="BB11" i="39"/>
  <c r="BA7" i="39"/>
  <c r="BA10" i="39"/>
  <c r="BA11" i="39"/>
  <c r="AZ7" i="39"/>
  <c r="AZ10" i="39"/>
  <c r="AZ11" i="39"/>
  <c r="AY7" i="39"/>
  <c r="AY10" i="39"/>
  <c r="AY11" i="39"/>
  <c r="AX7" i="39"/>
  <c r="AX10" i="39"/>
  <c r="AX11" i="39"/>
  <c r="AW7" i="39"/>
  <c r="AW10" i="39"/>
  <c r="AW11" i="39"/>
  <c r="AV7" i="39"/>
  <c r="AV10" i="39"/>
  <c r="AV11" i="39"/>
  <c r="AU7" i="39"/>
  <c r="AU10" i="39"/>
  <c r="AU11" i="39"/>
  <c r="AT7" i="39"/>
  <c r="AT10" i="39"/>
  <c r="AT11" i="39"/>
  <c r="AS7" i="39"/>
  <c r="AS10" i="39"/>
  <c r="AS11" i="39"/>
  <c r="AR7" i="39"/>
  <c r="AR10" i="39"/>
  <c r="AR11" i="39"/>
  <c r="AQ7" i="39"/>
  <c r="AQ8" i="39"/>
  <c r="AQ10" i="39"/>
  <c r="AQ11" i="39"/>
  <c r="AP7" i="39"/>
  <c r="AP8" i="39"/>
  <c r="AP10" i="39"/>
  <c r="AP11" i="39"/>
  <c r="AO7" i="39"/>
  <c r="AO8" i="39"/>
  <c r="AO10" i="39"/>
  <c r="AO11" i="39"/>
  <c r="AN7" i="39"/>
  <c r="AN8" i="39"/>
  <c r="AN10" i="39"/>
  <c r="AN11" i="39"/>
  <c r="AM7" i="39"/>
  <c r="AM8" i="39"/>
  <c r="AM10" i="39"/>
  <c r="AM11" i="39"/>
  <c r="AL7" i="39"/>
  <c r="AL8" i="39"/>
  <c r="AL10" i="39"/>
  <c r="AL11" i="39"/>
  <c r="AK7" i="39"/>
  <c r="AK8" i="39"/>
  <c r="AK10" i="39"/>
  <c r="AK11" i="39"/>
  <c r="AJ7" i="39"/>
  <c r="AJ8" i="39"/>
  <c r="AJ10" i="39"/>
  <c r="AJ11" i="39"/>
  <c r="AI7" i="39"/>
  <c r="AI8" i="39"/>
  <c r="AI10" i="39"/>
  <c r="AI11" i="39"/>
  <c r="AH7" i="39"/>
  <c r="AH8" i="39"/>
  <c r="AH10" i="39"/>
  <c r="AH11" i="39"/>
  <c r="AG7" i="39"/>
  <c r="AG8" i="39"/>
  <c r="AG10" i="39"/>
  <c r="AG11" i="39"/>
  <c r="AF7" i="39"/>
  <c r="AF8" i="39"/>
  <c r="AF10" i="39"/>
  <c r="AF11" i="39"/>
  <c r="BC6" i="37"/>
  <c r="BC10" i="37"/>
  <c r="BC13" i="37"/>
  <c r="BC14" i="37"/>
  <c r="BC23" i="37"/>
  <c r="BB6" i="37"/>
  <c r="BB10" i="37"/>
  <c r="BB12" i="37" s="1"/>
  <c r="BB13" i="37"/>
  <c r="BB14" i="37"/>
  <c r="BB23" i="37"/>
  <c r="BA6" i="37"/>
  <c r="BA10" i="37"/>
  <c r="BA13" i="37"/>
  <c r="BA14" i="37"/>
  <c r="BA23" i="37"/>
  <c r="AZ6" i="37"/>
  <c r="AZ10" i="37"/>
  <c r="AZ13" i="37"/>
  <c r="AZ14" i="37"/>
  <c r="AZ23" i="37"/>
  <c r="AY6" i="37"/>
  <c r="AY10" i="37"/>
  <c r="AY12" i="37" s="1"/>
  <c r="AY13" i="37"/>
  <c r="AY14" i="37"/>
  <c r="AY23" i="37"/>
  <c r="AX6" i="37"/>
  <c r="AX10" i="37"/>
  <c r="AX13" i="37"/>
  <c r="AX14" i="37"/>
  <c r="AX23" i="37"/>
  <c r="AW6" i="37"/>
  <c r="AW10" i="37"/>
  <c r="AW13" i="37"/>
  <c r="AW14" i="37"/>
  <c r="AW23" i="37"/>
  <c r="AV6" i="37"/>
  <c r="AV10" i="37"/>
  <c r="AV13" i="37"/>
  <c r="AV14" i="37"/>
  <c r="AV23" i="37"/>
  <c r="AU6" i="37"/>
  <c r="AU10" i="37"/>
  <c r="AU13" i="37"/>
  <c r="AU14" i="37"/>
  <c r="AU23" i="37"/>
  <c r="AT6" i="37"/>
  <c r="AT10" i="37"/>
  <c r="AT12" i="37" s="1"/>
  <c r="AT13" i="37"/>
  <c r="AT14" i="37"/>
  <c r="AT23" i="37"/>
  <c r="AS6" i="37"/>
  <c r="AS10" i="37"/>
  <c r="AS12" i="37" s="1"/>
  <c r="AS13" i="37"/>
  <c r="AS14" i="37"/>
  <c r="AS23" i="37"/>
  <c r="AR6" i="37"/>
  <c r="AR10" i="37"/>
  <c r="AR13" i="37"/>
  <c r="AR14" i="37"/>
  <c r="AR23" i="37"/>
  <c r="AQ6" i="37"/>
  <c r="AQ10" i="37"/>
  <c r="AQ12" i="37" s="1"/>
  <c r="AQ13" i="37"/>
  <c r="AQ14" i="37"/>
  <c r="AQ23" i="37"/>
  <c r="AP6" i="37"/>
  <c r="AP10" i="37"/>
  <c r="AP12" i="37" s="1"/>
  <c r="AP13" i="37"/>
  <c r="AP14" i="37"/>
  <c r="AP23" i="37"/>
  <c r="AO6" i="37"/>
  <c r="AO10" i="37"/>
  <c r="AO13" i="37"/>
  <c r="AO14" i="37"/>
  <c r="AO23" i="37"/>
  <c r="AN6" i="37"/>
  <c r="AN10" i="37"/>
  <c r="AN13" i="37"/>
  <c r="AN14" i="37"/>
  <c r="AN23" i="37"/>
  <c r="AM6" i="37"/>
  <c r="AM10" i="37"/>
  <c r="AM13" i="37"/>
  <c r="AM14" i="37"/>
  <c r="AM23" i="37"/>
  <c r="AL6" i="37"/>
  <c r="AL10" i="37"/>
  <c r="AL12" i="37" s="1"/>
  <c r="AL13" i="37"/>
  <c r="AL14" i="37"/>
  <c r="AL23" i="37"/>
  <c r="AK6" i="37"/>
  <c r="AK10" i="37"/>
  <c r="AK13" i="37"/>
  <c r="AK14" i="37"/>
  <c r="AK23" i="37"/>
  <c r="AJ6" i="37"/>
  <c r="AJ10" i="37"/>
  <c r="AJ12" i="37" s="1"/>
  <c r="AJ13" i="37"/>
  <c r="AJ14" i="37"/>
  <c r="AJ23" i="37"/>
  <c r="AI6" i="37"/>
  <c r="AI10" i="37"/>
  <c r="AI13" i="37"/>
  <c r="AI14" i="37"/>
  <c r="AI23" i="37"/>
  <c r="AH6" i="37"/>
  <c r="AH10" i="37"/>
  <c r="AH12" i="37" s="1"/>
  <c r="AH13" i="37"/>
  <c r="AH14" i="37"/>
  <c r="AH23" i="37"/>
  <c r="AG6" i="37"/>
  <c r="AG10" i="37"/>
  <c r="AG13" i="37"/>
  <c r="AG14" i="37"/>
  <c r="AG23" i="37"/>
  <c r="AF6" i="37"/>
  <c r="AF10" i="37"/>
  <c r="AF12" i="37" s="1"/>
  <c r="AF13" i="37"/>
  <c r="AF14" i="37"/>
  <c r="AF23" i="37"/>
  <c r="BC16" i="37"/>
  <c r="BC17" i="37"/>
  <c r="BC18" i="37"/>
  <c r="BC19" i="37"/>
  <c r="BC20" i="37"/>
  <c r="BC21" i="37"/>
  <c r="BB16" i="37"/>
  <c r="BB17" i="37"/>
  <c r="BB18" i="37"/>
  <c r="BB19" i="37"/>
  <c r="BB20" i="37"/>
  <c r="BB21" i="37"/>
  <c r="BA16" i="37"/>
  <c r="BA17" i="37"/>
  <c r="BA18" i="37"/>
  <c r="BA19" i="37"/>
  <c r="BA20" i="37"/>
  <c r="BA21" i="37"/>
  <c r="AZ16" i="37"/>
  <c r="AZ17" i="37"/>
  <c r="AZ18" i="37"/>
  <c r="AZ19" i="37"/>
  <c r="AZ20" i="37"/>
  <c r="AZ21" i="37"/>
  <c r="AY16" i="37"/>
  <c r="AY17" i="37"/>
  <c r="AY18" i="37"/>
  <c r="AY19" i="37"/>
  <c r="AY20" i="37"/>
  <c r="AY21" i="37"/>
  <c r="AX16" i="37"/>
  <c r="AX17" i="37"/>
  <c r="AX18" i="37"/>
  <c r="AX19" i="37"/>
  <c r="AX20" i="37"/>
  <c r="AX21" i="37"/>
  <c r="AW16" i="37"/>
  <c r="AW17" i="37"/>
  <c r="AW18" i="37"/>
  <c r="AW19" i="37"/>
  <c r="AW20" i="37"/>
  <c r="AW21" i="37"/>
  <c r="AV16" i="37"/>
  <c r="AV17" i="37"/>
  <c r="AV18" i="37"/>
  <c r="AV19" i="37"/>
  <c r="AV20" i="37"/>
  <c r="AV21" i="37"/>
  <c r="AU16" i="37"/>
  <c r="AU17" i="37"/>
  <c r="AU18" i="37"/>
  <c r="AU19" i="37"/>
  <c r="AU20" i="37"/>
  <c r="AU21" i="37"/>
  <c r="AT16" i="37"/>
  <c r="AT17" i="37"/>
  <c r="AT18" i="37"/>
  <c r="AT19" i="37"/>
  <c r="AT20" i="37"/>
  <c r="AT21" i="37"/>
  <c r="AS16" i="37"/>
  <c r="AS17" i="37"/>
  <c r="AS18" i="37"/>
  <c r="AS19" i="37"/>
  <c r="AS20" i="37"/>
  <c r="AS21" i="37"/>
  <c r="AR16" i="37"/>
  <c r="AR17" i="37"/>
  <c r="AR18" i="37"/>
  <c r="AR19" i="37"/>
  <c r="AR20" i="37"/>
  <c r="AR21" i="37"/>
  <c r="AQ16" i="37"/>
  <c r="AQ17" i="37"/>
  <c r="AQ18" i="37"/>
  <c r="AQ19" i="37"/>
  <c r="AQ20" i="37"/>
  <c r="AQ21" i="37"/>
  <c r="AP16" i="37"/>
  <c r="AP17" i="37"/>
  <c r="AP18" i="37"/>
  <c r="AP19" i="37"/>
  <c r="AP20" i="37"/>
  <c r="AP21" i="37"/>
  <c r="AO16" i="37"/>
  <c r="AO17" i="37"/>
  <c r="AO18" i="37"/>
  <c r="AO19" i="37"/>
  <c r="AO20" i="37"/>
  <c r="AO21" i="37"/>
  <c r="AN16" i="37"/>
  <c r="AN17" i="37"/>
  <c r="AN18" i="37"/>
  <c r="AN19" i="37"/>
  <c r="AN20" i="37"/>
  <c r="AN21" i="37"/>
  <c r="AM16" i="37"/>
  <c r="AM17" i="37"/>
  <c r="AM18" i="37"/>
  <c r="AM19" i="37"/>
  <c r="AM20" i="37"/>
  <c r="AM21" i="37"/>
  <c r="AL16" i="37"/>
  <c r="AL17" i="37"/>
  <c r="AL18" i="37"/>
  <c r="AL19" i="37"/>
  <c r="AL20" i="37"/>
  <c r="AL21" i="37"/>
  <c r="AK16" i="37"/>
  <c r="AK17" i="37"/>
  <c r="AK18" i="37"/>
  <c r="AK19" i="37"/>
  <c r="AK20" i="37"/>
  <c r="AK21" i="37"/>
  <c r="AJ16" i="37"/>
  <c r="AJ17" i="37"/>
  <c r="AJ18" i="37"/>
  <c r="AJ19" i="37"/>
  <c r="AJ20" i="37"/>
  <c r="AJ21" i="37"/>
  <c r="AI16" i="37"/>
  <c r="AI17" i="37"/>
  <c r="AI18" i="37"/>
  <c r="AI19" i="37"/>
  <c r="AI20" i="37"/>
  <c r="AI21" i="37"/>
  <c r="AH16" i="37"/>
  <c r="AH17" i="37"/>
  <c r="AH18" i="37"/>
  <c r="AH19" i="37"/>
  <c r="AH20" i="37"/>
  <c r="AH21" i="37"/>
  <c r="AG16" i="37"/>
  <c r="AG17" i="37"/>
  <c r="AG18" i="37"/>
  <c r="AG19" i="37"/>
  <c r="AG20" i="37"/>
  <c r="AG21" i="37"/>
  <c r="AF16" i="37"/>
  <c r="AF17" i="37"/>
  <c r="AF18" i="37"/>
  <c r="AF19" i="37"/>
  <c r="AF20" i="37"/>
  <c r="AF21" i="37"/>
  <c r="AV12" i="37"/>
  <c r="AR12" i="37"/>
  <c r="BC7" i="37"/>
  <c r="BC9" i="37" s="1"/>
  <c r="BB7" i="37"/>
  <c r="BB9" i="37" s="1"/>
  <c r="BA7" i="37"/>
  <c r="AZ7" i="37"/>
  <c r="AY7" i="37"/>
  <c r="AY9" i="37" s="1"/>
  <c r="AX7" i="37"/>
  <c r="AW7" i="37"/>
  <c r="AV7" i="37"/>
  <c r="AU7" i="37"/>
  <c r="AT7" i="37"/>
  <c r="AS7" i="37"/>
  <c r="AR7" i="37"/>
  <c r="AR9" i="37" s="1"/>
  <c r="AQ7" i="37"/>
  <c r="AP7" i="37"/>
  <c r="AO7" i="37"/>
  <c r="AN7" i="37"/>
  <c r="AM7" i="37"/>
  <c r="AL7" i="37"/>
  <c r="AK7" i="37"/>
  <c r="AJ7" i="37"/>
  <c r="AJ9" i="37" s="1"/>
  <c r="AI7" i="37"/>
  <c r="AI9" i="37" s="1"/>
  <c r="AH7" i="37"/>
  <c r="AG7" i="37"/>
  <c r="AF7" i="37"/>
  <c r="BC6" i="36"/>
  <c r="BC14" i="36"/>
  <c r="BC15" i="36"/>
  <c r="BC16" i="36"/>
  <c r="BB6" i="36"/>
  <c r="BB14" i="36"/>
  <c r="BB15" i="36"/>
  <c r="BB16" i="36"/>
  <c r="BA6" i="36"/>
  <c r="BA14" i="36"/>
  <c r="BA15" i="36"/>
  <c r="BA16" i="36"/>
  <c r="AZ6" i="36"/>
  <c r="AZ14" i="36"/>
  <c r="AZ15" i="36"/>
  <c r="AZ16" i="36"/>
  <c r="AY6" i="36"/>
  <c r="AY14" i="36"/>
  <c r="AY15" i="36"/>
  <c r="AY16" i="36"/>
  <c r="AX6" i="36"/>
  <c r="AX14" i="36"/>
  <c r="AX15" i="36"/>
  <c r="AX16" i="36"/>
  <c r="AW6" i="36"/>
  <c r="AW14" i="36"/>
  <c r="AW15" i="36"/>
  <c r="AW16" i="36"/>
  <c r="AV6" i="36"/>
  <c r="AV14" i="36"/>
  <c r="AV15" i="36"/>
  <c r="AV16" i="36"/>
  <c r="AU6" i="36"/>
  <c r="AU14" i="36"/>
  <c r="AU15" i="36"/>
  <c r="AU16" i="36"/>
  <c r="AT6" i="36"/>
  <c r="AT14" i="36"/>
  <c r="AT15" i="36"/>
  <c r="AT16" i="36"/>
  <c r="AS6" i="36"/>
  <c r="AS14" i="36"/>
  <c r="AS15" i="36"/>
  <c r="AS16" i="36"/>
  <c r="AR6" i="36"/>
  <c r="AR14" i="36"/>
  <c r="AR15" i="36"/>
  <c r="AR16" i="36"/>
  <c r="AQ6" i="36"/>
  <c r="AQ14" i="36"/>
  <c r="AQ15" i="36"/>
  <c r="AQ16" i="36"/>
  <c r="AP6" i="36"/>
  <c r="AP14" i="36"/>
  <c r="AP15" i="36"/>
  <c r="AP16" i="36"/>
  <c r="AO6" i="36"/>
  <c r="AO14" i="36"/>
  <c r="AO15" i="36"/>
  <c r="AO16" i="36"/>
  <c r="AN6" i="36"/>
  <c r="AN14" i="36"/>
  <c r="AN15" i="36"/>
  <c r="AN16" i="36"/>
  <c r="AM6" i="36"/>
  <c r="AM14" i="36"/>
  <c r="AM15" i="36"/>
  <c r="AM16" i="36"/>
  <c r="AL6" i="36"/>
  <c r="AL14" i="36"/>
  <c r="AL15" i="36"/>
  <c r="AL16" i="36"/>
  <c r="AK6" i="36"/>
  <c r="AK14" i="36"/>
  <c r="AK15" i="36"/>
  <c r="AK16" i="36"/>
  <c r="AJ6" i="36"/>
  <c r="AJ14" i="36"/>
  <c r="AJ15" i="36"/>
  <c r="AJ16" i="36"/>
  <c r="AI6" i="36"/>
  <c r="AI14" i="36"/>
  <c r="AI15" i="36"/>
  <c r="AI16" i="36"/>
  <c r="AH6" i="36"/>
  <c r="AH14" i="36"/>
  <c r="AH15" i="36"/>
  <c r="AH16" i="36"/>
  <c r="AG6" i="36"/>
  <c r="AG14" i="36"/>
  <c r="AG15" i="36"/>
  <c r="AG16" i="36"/>
  <c r="AF6" i="36"/>
  <c r="AF14" i="36"/>
  <c r="AF15" i="36"/>
  <c r="AF16" i="36"/>
  <c r="BC18" i="36"/>
  <c r="BC19" i="36"/>
  <c r="BB18" i="36"/>
  <c r="BB19" i="36"/>
  <c r="BA18" i="36"/>
  <c r="BA19" i="36"/>
  <c r="AZ18" i="36"/>
  <c r="AZ19" i="36"/>
  <c r="AY18" i="36"/>
  <c r="AY19" i="36"/>
  <c r="AX18" i="36"/>
  <c r="AX19" i="36"/>
  <c r="AW18" i="36"/>
  <c r="AW19" i="36"/>
  <c r="AV18" i="36"/>
  <c r="AV19" i="36"/>
  <c r="AU18" i="36"/>
  <c r="AU19" i="36"/>
  <c r="AT18" i="36"/>
  <c r="AT19" i="36"/>
  <c r="AS18" i="36"/>
  <c r="AS19" i="36"/>
  <c r="AR18" i="36"/>
  <c r="AR19" i="36"/>
  <c r="AQ18" i="36"/>
  <c r="AQ19" i="36"/>
  <c r="AP18" i="36"/>
  <c r="AP19" i="36"/>
  <c r="AO18" i="36"/>
  <c r="AO20" i="36" s="1"/>
  <c r="AO19" i="36"/>
  <c r="AN18" i="36"/>
  <c r="AN19" i="36"/>
  <c r="AM18" i="36"/>
  <c r="AM19" i="36"/>
  <c r="AL18" i="36"/>
  <c r="AL19" i="36"/>
  <c r="AK18" i="36"/>
  <c r="AK19" i="36"/>
  <c r="AJ18" i="36"/>
  <c r="AJ19" i="36"/>
  <c r="AI18" i="36"/>
  <c r="AI19" i="36"/>
  <c r="AH18" i="36"/>
  <c r="AH19" i="36"/>
  <c r="AG18" i="36"/>
  <c r="AG19" i="36"/>
  <c r="AF18" i="36"/>
  <c r="AF19" i="36"/>
  <c r="BC7" i="36"/>
  <c r="BC9" i="36"/>
  <c r="BC10" i="36"/>
  <c r="BB7" i="36"/>
  <c r="BB9" i="36"/>
  <c r="BB10" i="36"/>
  <c r="BA7" i="36"/>
  <c r="BA9" i="36"/>
  <c r="BA10" i="36"/>
  <c r="AZ7" i="36"/>
  <c r="AZ9" i="36"/>
  <c r="AZ10" i="36"/>
  <c r="AY7" i="36"/>
  <c r="AY9" i="36"/>
  <c r="AY10" i="36"/>
  <c r="AX7" i="36"/>
  <c r="AX9" i="36"/>
  <c r="AX10" i="36"/>
  <c r="AW7" i="36"/>
  <c r="AW9" i="36"/>
  <c r="AW10" i="36"/>
  <c r="AV7" i="36"/>
  <c r="AV9" i="36"/>
  <c r="AV10" i="36"/>
  <c r="AU7" i="36"/>
  <c r="AU9" i="36"/>
  <c r="AU10" i="36"/>
  <c r="AT7" i="36"/>
  <c r="AT9" i="36"/>
  <c r="AT10" i="36"/>
  <c r="AS7" i="36"/>
  <c r="AS9" i="36"/>
  <c r="AS10" i="36"/>
  <c r="AR7" i="36"/>
  <c r="AR9" i="36"/>
  <c r="AR10" i="36"/>
  <c r="AQ7" i="36"/>
  <c r="AQ9" i="36"/>
  <c r="AQ10" i="36"/>
  <c r="AP7" i="36"/>
  <c r="AP9" i="36"/>
  <c r="AP10" i="36"/>
  <c r="AO7" i="36"/>
  <c r="AO9" i="36"/>
  <c r="AO10" i="36"/>
  <c r="AN7" i="36"/>
  <c r="AN9" i="36"/>
  <c r="AN10" i="36"/>
  <c r="AM7" i="36"/>
  <c r="AM9" i="36"/>
  <c r="AM10" i="36"/>
  <c r="AL7" i="36"/>
  <c r="AL9" i="36"/>
  <c r="AL10" i="36"/>
  <c r="AK7" i="36"/>
  <c r="AK9" i="36"/>
  <c r="AK10" i="36"/>
  <c r="AJ7" i="36"/>
  <c r="AJ9" i="36"/>
  <c r="AJ10" i="36"/>
  <c r="AJ13" i="36" s="1"/>
  <c r="AI7" i="36"/>
  <c r="AI9" i="36"/>
  <c r="AI10" i="36"/>
  <c r="AH7" i="36"/>
  <c r="AH9" i="36"/>
  <c r="AH10" i="36"/>
  <c r="AG7" i="36"/>
  <c r="AG9" i="36"/>
  <c r="AG13" i="36" s="1"/>
  <c r="AG10" i="36"/>
  <c r="AF7" i="36"/>
  <c r="AF9" i="36"/>
  <c r="AF10" i="36"/>
  <c r="BC6" i="43"/>
  <c r="BC7" i="43"/>
  <c r="BC8" i="43"/>
  <c r="BC9" i="43"/>
  <c r="BC18" i="43"/>
  <c r="BB6" i="43"/>
  <c r="BB7" i="43"/>
  <c r="BB8" i="43"/>
  <c r="BB9" i="43"/>
  <c r="BB18" i="43"/>
  <c r="BA6" i="43"/>
  <c r="BA7" i="43"/>
  <c r="BA8" i="43"/>
  <c r="BA9" i="43"/>
  <c r="BA18" i="43"/>
  <c r="AZ6" i="43"/>
  <c r="AZ7" i="43"/>
  <c r="AZ8" i="43"/>
  <c r="AZ9" i="43"/>
  <c r="AZ18" i="43"/>
  <c r="AZ19" i="43" s="1"/>
  <c r="AY6" i="43"/>
  <c r="AY7" i="43"/>
  <c r="AY8" i="43"/>
  <c r="AY9" i="43"/>
  <c r="AY18" i="43"/>
  <c r="AX6" i="43"/>
  <c r="AX7" i="43"/>
  <c r="AX8" i="43"/>
  <c r="AX9" i="43"/>
  <c r="AX18" i="43"/>
  <c r="AW6" i="43"/>
  <c r="AW7" i="43"/>
  <c r="AW8" i="43"/>
  <c r="AW9" i="43"/>
  <c r="AW18" i="43"/>
  <c r="AV6" i="43"/>
  <c r="AV7" i="43"/>
  <c r="AV8" i="43"/>
  <c r="AV9" i="43"/>
  <c r="AV18" i="43"/>
  <c r="AU6" i="43"/>
  <c r="AU7" i="43"/>
  <c r="AU8" i="43"/>
  <c r="AU9" i="43"/>
  <c r="AU18" i="43"/>
  <c r="AT6" i="43"/>
  <c r="AT7" i="43"/>
  <c r="AT8" i="43"/>
  <c r="AT9" i="43"/>
  <c r="AT18" i="43"/>
  <c r="AS6" i="43"/>
  <c r="AS7" i="43"/>
  <c r="AS19" i="43" s="1"/>
  <c r="AS8" i="43"/>
  <c r="AS9" i="43"/>
  <c r="AS18" i="43"/>
  <c r="AR6" i="43"/>
  <c r="AR7" i="43"/>
  <c r="AR8" i="43"/>
  <c r="AR9" i="43"/>
  <c r="AR18" i="43"/>
  <c r="AQ6" i="43"/>
  <c r="AQ7" i="43"/>
  <c r="AQ8" i="43"/>
  <c r="AQ9" i="43"/>
  <c r="AQ18" i="43"/>
  <c r="AP6" i="43"/>
  <c r="AP7" i="43"/>
  <c r="AP8" i="43"/>
  <c r="AP9" i="43"/>
  <c r="AP18" i="43"/>
  <c r="AO6" i="43"/>
  <c r="AO7" i="43"/>
  <c r="AO8" i="43"/>
  <c r="AO9" i="43"/>
  <c r="AO18" i="43"/>
  <c r="AN6" i="43"/>
  <c r="AN7" i="43"/>
  <c r="AN8" i="43"/>
  <c r="AN9" i="43"/>
  <c r="AN18" i="43"/>
  <c r="AM6" i="43"/>
  <c r="AM7" i="43"/>
  <c r="AM8" i="43"/>
  <c r="AM9" i="43"/>
  <c r="AM18" i="43"/>
  <c r="AL6" i="43"/>
  <c r="AL7" i="43"/>
  <c r="AL8" i="43"/>
  <c r="AL9" i="43"/>
  <c r="AL18" i="43"/>
  <c r="AK6" i="43"/>
  <c r="AK7" i="43"/>
  <c r="AK8" i="43"/>
  <c r="AK9" i="43"/>
  <c r="AK18" i="43"/>
  <c r="AJ6" i="43"/>
  <c r="AJ7" i="43"/>
  <c r="AJ8" i="43"/>
  <c r="AJ9" i="43"/>
  <c r="AJ18" i="43"/>
  <c r="AI6" i="43"/>
  <c r="AI7" i="43"/>
  <c r="AI8" i="43"/>
  <c r="AI9" i="43"/>
  <c r="AI18" i="43"/>
  <c r="AH6" i="43"/>
  <c r="AH7" i="43"/>
  <c r="AH8" i="43"/>
  <c r="AH9" i="43"/>
  <c r="AH18" i="43"/>
  <c r="AG6" i="43"/>
  <c r="AG7" i="43"/>
  <c r="AG8" i="43"/>
  <c r="AG9" i="43"/>
  <c r="AG18" i="43"/>
  <c r="AF6" i="43"/>
  <c r="AF7" i="43"/>
  <c r="AF8" i="43"/>
  <c r="AF9" i="43"/>
  <c r="AF18" i="43"/>
  <c r="BC11" i="43"/>
  <c r="BC12" i="43"/>
  <c r="BC13" i="43"/>
  <c r="BC14" i="43"/>
  <c r="BC15" i="43"/>
  <c r="BC16" i="43"/>
  <c r="BB11" i="43"/>
  <c r="BB12" i="43"/>
  <c r="BB13" i="43"/>
  <c r="BB14" i="43"/>
  <c r="BB15" i="43"/>
  <c r="BB16" i="43"/>
  <c r="BA11" i="43"/>
  <c r="BA12" i="43"/>
  <c r="BA13" i="43"/>
  <c r="BA14" i="43"/>
  <c r="BA15" i="43"/>
  <c r="BA16" i="43"/>
  <c r="AZ11" i="43"/>
  <c r="AZ12" i="43"/>
  <c r="AZ13" i="43"/>
  <c r="AZ14" i="43"/>
  <c r="AZ15" i="43"/>
  <c r="AZ16" i="43"/>
  <c r="AY11" i="43"/>
  <c r="AY12" i="43"/>
  <c r="AY13" i="43"/>
  <c r="AY14" i="43"/>
  <c r="AY15" i="43"/>
  <c r="AY16" i="43"/>
  <c r="AX11" i="43"/>
  <c r="AX12" i="43"/>
  <c r="AX13" i="43"/>
  <c r="AX14" i="43"/>
  <c r="AX15" i="43"/>
  <c r="AX16" i="43"/>
  <c r="AW11" i="43"/>
  <c r="AW12" i="43"/>
  <c r="AW13" i="43"/>
  <c r="AW14" i="43"/>
  <c r="AW15" i="43"/>
  <c r="AW16" i="43"/>
  <c r="AV11" i="43"/>
  <c r="AV12" i="43"/>
  <c r="AV13" i="43"/>
  <c r="AV14" i="43"/>
  <c r="AV15" i="43"/>
  <c r="AV16" i="43"/>
  <c r="AU11" i="43"/>
  <c r="AU12" i="43"/>
  <c r="AU13" i="43"/>
  <c r="AU14" i="43"/>
  <c r="AU15" i="43"/>
  <c r="AU16" i="43"/>
  <c r="AT11" i="43"/>
  <c r="AT12" i="43"/>
  <c r="AT13" i="43"/>
  <c r="AT14" i="43"/>
  <c r="AT15" i="43"/>
  <c r="AT16" i="43"/>
  <c r="AS11" i="43"/>
  <c r="AS12" i="43"/>
  <c r="AS13" i="43"/>
  <c r="AS14" i="43"/>
  <c r="AS15" i="43"/>
  <c r="AS16" i="43"/>
  <c r="AR11" i="43"/>
  <c r="AR12" i="43"/>
  <c r="AR13" i="43"/>
  <c r="AR14" i="43"/>
  <c r="AR15" i="43"/>
  <c r="AR16" i="43"/>
  <c r="AQ11" i="43"/>
  <c r="AQ12" i="43"/>
  <c r="AQ13" i="43"/>
  <c r="AQ14" i="43"/>
  <c r="AQ15" i="43"/>
  <c r="AQ16" i="43"/>
  <c r="AP11" i="43"/>
  <c r="AP12" i="43"/>
  <c r="AP13" i="43"/>
  <c r="AP14" i="43"/>
  <c r="AP15" i="43"/>
  <c r="AP16" i="43"/>
  <c r="AO11" i="43"/>
  <c r="AO12" i="43"/>
  <c r="AO13" i="43"/>
  <c r="AO14" i="43"/>
  <c r="AO15" i="43"/>
  <c r="AO16" i="43"/>
  <c r="AN11" i="43"/>
  <c r="AN12" i="43"/>
  <c r="AN13" i="43"/>
  <c r="AN14" i="43"/>
  <c r="AN15" i="43"/>
  <c r="AN16" i="43"/>
  <c r="AM11" i="43"/>
  <c r="AM12" i="43"/>
  <c r="AM13" i="43"/>
  <c r="AM14" i="43"/>
  <c r="AM15" i="43"/>
  <c r="AM16" i="43"/>
  <c r="AL11" i="43"/>
  <c r="AL12" i="43"/>
  <c r="AL13" i="43"/>
  <c r="AL14" i="43"/>
  <c r="AL15" i="43"/>
  <c r="AL16" i="43"/>
  <c r="AK11" i="43"/>
  <c r="AK12" i="43"/>
  <c r="AK13" i="43"/>
  <c r="AK14" i="43"/>
  <c r="AK15" i="43"/>
  <c r="AK16" i="43"/>
  <c r="AJ11" i="43"/>
  <c r="AJ12" i="43"/>
  <c r="AJ13" i="43"/>
  <c r="AJ14" i="43"/>
  <c r="AJ15" i="43"/>
  <c r="AJ16" i="43"/>
  <c r="AI11" i="43"/>
  <c r="AI12" i="43"/>
  <c r="AI13" i="43"/>
  <c r="AI14" i="43"/>
  <c r="AI15" i="43"/>
  <c r="AI16" i="43"/>
  <c r="AH11" i="43"/>
  <c r="AH12" i="43"/>
  <c r="AH13" i="43"/>
  <c r="AH14" i="43"/>
  <c r="AH15" i="43"/>
  <c r="AH16" i="43"/>
  <c r="AG11" i="43"/>
  <c r="AG12" i="43"/>
  <c r="AG13" i="43"/>
  <c r="AG14" i="43"/>
  <c r="AG15" i="43"/>
  <c r="AG16" i="43"/>
  <c r="AF11" i="43"/>
  <c r="AF12" i="43"/>
  <c r="AF13" i="43"/>
  <c r="AF14" i="43"/>
  <c r="AF15" i="43"/>
  <c r="AF16" i="43"/>
  <c r="BC5" i="42"/>
  <c r="BB5" i="42"/>
  <c r="BA5" i="42"/>
  <c r="AZ5" i="42"/>
  <c r="AY5" i="42"/>
  <c r="AX5" i="42"/>
  <c r="AW5" i="42"/>
  <c r="AV5" i="42"/>
  <c r="AU5" i="42"/>
  <c r="AT5" i="42"/>
  <c r="AS5" i="42"/>
  <c r="AR5" i="42"/>
  <c r="AQ5" i="42"/>
  <c r="AP5" i="42"/>
  <c r="AO5" i="42"/>
  <c r="AN5" i="42"/>
  <c r="AM5" i="42"/>
  <c r="AL5" i="42"/>
  <c r="AK5" i="42"/>
  <c r="AJ5" i="42"/>
  <c r="AI5" i="42"/>
  <c r="AH5" i="42"/>
  <c r="AG5" i="42"/>
  <c r="AF5" i="42"/>
  <c r="BC5" i="49"/>
  <c r="BB5" i="49"/>
  <c r="BA5" i="49"/>
  <c r="AZ5" i="49"/>
  <c r="AY5" i="49"/>
  <c r="AX5" i="49"/>
  <c r="AW5" i="49"/>
  <c r="AV5" i="49"/>
  <c r="AU5" i="49"/>
  <c r="AT5" i="49"/>
  <c r="AS5" i="49"/>
  <c r="AR5" i="49"/>
  <c r="AQ5" i="49"/>
  <c r="AP5" i="49"/>
  <c r="AO5" i="49"/>
  <c r="AN5" i="49"/>
  <c r="AM5" i="49"/>
  <c r="AL5" i="49"/>
  <c r="AK5" i="49"/>
  <c r="AJ5" i="49"/>
  <c r="AI5" i="49"/>
  <c r="AH5" i="49"/>
  <c r="AG5" i="49"/>
  <c r="AF5" i="49"/>
  <c r="BC6" i="22"/>
  <c r="BC17" i="22"/>
  <c r="BC20" i="22"/>
  <c r="BC21" i="22"/>
  <c r="BC38" i="22"/>
  <c r="BC46" i="22"/>
  <c r="BC47" i="22"/>
  <c r="BC49" i="22"/>
  <c r="BB6" i="22"/>
  <c r="BB17" i="22"/>
  <c r="BB19" i="22" s="1"/>
  <c r="BB20" i="22"/>
  <c r="BB21" i="22"/>
  <c r="BB38" i="22"/>
  <c r="BB46" i="22"/>
  <c r="BB47" i="22"/>
  <c r="BB49" i="22"/>
  <c r="BA6" i="22"/>
  <c r="BA17" i="22"/>
  <c r="BA20" i="22"/>
  <c r="BA21" i="22"/>
  <c r="BA38" i="22"/>
  <c r="BA46" i="22"/>
  <c r="BA47" i="22"/>
  <c r="BA49" i="22"/>
  <c r="AZ6" i="22"/>
  <c r="AZ17" i="22"/>
  <c r="AZ19" i="22" s="1"/>
  <c r="AZ20" i="22"/>
  <c r="AZ21" i="22"/>
  <c r="AZ38" i="22"/>
  <c r="AZ46" i="22"/>
  <c r="AZ47" i="22"/>
  <c r="AZ49" i="22"/>
  <c r="AY6" i="22"/>
  <c r="AY17" i="22"/>
  <c r="AY20" i="22"/>
  <c r="AY21" i="22"/>
  <c r="AY38" i="22"/>
  <c r="AY46" i="22"/>
  <c r="AY47" i="22"/>
  <c r="AY49" i="22"/>
  <c r="AX6" i="22"/>
  <c r="AX17" i="22"/>
  <c r="AX20" i="22"/>
  <c r="AX21" i="22"/>
  <c r="AX38" i="22"/>
  <c r="AX46" i="22"/>
  <c r="AX47" i="22"/>
  <c r="AX49" i="22"/>
  <c r="AW6" i="22"/>
  <c r="AW17" i="22"/>
  <c r="AW20" i="22"/>
  <c r="AW21" i="22"/>
  <c r="AW38" i="22"/>
  <c r="AW46" i="22"/>
  <c r="AW47" i="22"/>
  <c r="AW49" i="22"/>
  <c r="AV6" i="22"/>
  <c r="AV17" i="22"/>
  <c r="AV19" i="22" s="1"/>
  <c r="AV20" i="22"/>
  <c r="AV21" i="22"/>
  <c r="AV38" i="22"/>
  <c r="AV46" i="22"/>
  <c r="AV47" i="22"/>
  <c r="AV49" i="22"/>
  <c r="AU6" i="22"/>
  <c r="AU17" i="22"/>
  <c r="AU20" i="22"/>
  <c r="AU21" i="22"/>
  <c r="AU38" i="22"/>
  <c r="AU46" i="22"/>
  <c r="AU47" i="22"/>
  <c r="AU49" i="22"/>
  <c r="AT6" i="22"/>
  <c r="AT17" i="22"/>
  <c r="AT20" i="22"/>
  <c r="AT21" i="22"/>
  <c r="AT38" i="22"/>
  <c r="AT46" i="22"/>
  <c r="AT47" i="22"/>
  <c r="AT49" i="22"/>
  <c r="AS6" i="22"/>
  <c r="AS17" i="22"/>
  <c r="AS19" i="22" s="1"/>
  <c r="AS20" i="22"/>
  <c r="AS21" i="22"/>
  <c r="AS38" i="22"/>
  <c r="AS46" i="22"/>
  <c r="AS47" i="22"/>
  <c r="AS49" i="22"/>
  <c r="AR6" i="22"/>
  <c r="AR17" i="22"/>
  <c r="AR20" i="22"/>
  <c r="AR21" i="22"/>
  <c r="AR38" i="22"/>
  <c r="AR46" i="22"/>
  <c r="AR47" i="22"/>
  <c r="AR49" i="22"/>
  <c r="AQ6" i="22"/>
  <c r="AQ17" i="22"/>
  <c r="AQ20" i="22"/>
  <c r="AQ21" i="22"/>
  <c r="AQ24" i="22" s="1"/>
  <c r="AQ38" i="22"/>
  <c r="AQ46" i="22"/>
  <c r="AQ47" i="22"/>
  <c r="AQ49" i="22"/>
  <c r="AP6" i="22"/>
  <c r="AP17" i="22"/>
  <c r="AP20" i="22"/>
  <c r="AP21" i="22"/>
  <c r="AP38" i="22"/>
  <c r="AP46" i="22"/>
  <c r="AP47" i="22"/>
  <c r="AP49" i="22"/>
  <c r="AO6" i="22"/>
  <c r="AO17" i="22"/>
  <c r="AO19" i="22" s="1"/>
  <c r="AO20" i="22"/>
  <c r="AO21" i="22"/>
  <c r="AO38" i="22"/>
  <c r="AO46" i="22"/>
  <c r="AO47" i="22"/>
  <c r="AO49" i="22"/>
  <c r="AN6" i="22"/>
  <c r="AN17" i="22"/>
  <c r="AN20" i="22"/>
  <c r="AN21" i="22"/>
  <c r="AN38" i="22"/>
  <c r="AN46" i="22"/>
  <c r="AN47" i="22"/>
  <c r="AN49" i="22"/>
  <c r="AM6" i="22"/>
  <c r="AM17" i="22"/>
  <c r="AM20" i="22"/>
  <c r="AM21" i="22"/>
  <c r="AM38" i="22"/>
  <c r="AM46" i="22"/>
  <c r="AM47" i="22"/>
  <c r="AM49" i="22"/>
  <c r="AL6" i="22"/>
  <c r="AL17" i="22"/>
  <c r="AL20" i="22"/>
  <c r="AL21" i="22"/>
  <c r="AL38" i="22"/>
  <c r="AL46" i="22"/>
  <c r="AL47" i="22"/>
  <c r="AL49" i="22"/>
  <c r="AK6" i="22"/>
  <c r="AK17" i="22"/>
  <c r="AK20" i="22"/>
  <c r="AK21" i="22"/>
  <c r="AK38" i="22"/>
  <c r="AK46" i="22"/>
  <c r="AK47" i="22"/>
  <c r="AK49" i="22"/>
  <c r="AJ6" i="22"/>
  <c r="AJ17" i="22"/>
  <c r="AJ20" i="22"/>
  <c r="AJ21" i="22"/>
  <c r="AJ38" i="22"/>
  <c r="AJ46" i="22"/>
  <c r="AJ47" i="22"/>
  <c r="AJ49" i="22"/>
  <c r="AI6" i="22"/>
  <c r="AI17" i="22"/>
  <c r="AI20" i="22"/>
  <c r="AI21" i="22"/>
  <c r="AI38" i="22"/>
  <c r="AI46" i="22"/>
  <c r="AI47" i="22"/>
  <c r="AI49" i="22"/>
  <c r="AH6" i="22"/>
  <c r="AH17" i="22"/>
  <c r="AH20" i="22"/>
  <c r="AH21" i="22"/>
  <c r="AH38" i="22"/>
  <c r="AH46" i="22"/>
  <c r="AH47" i="22"/>
  <c r="AH49" i="22"/>
  <c r="AG6" i="22"/>
  <c r="AG17" i="22"/>
  <c r="AG20" i="22"/>
  <c r="AG21" i="22"/>
  <c r="AG38" i="22"/>
  <c r="AG46" i="22"/>
  <c r="AG47" i="22"/>
  <c r="AG49" i="22"/>
  <c r="AF6" i="22"/>
  <c r="AF17" i="22"/>
  <c r="AF19" i="22" s="1"/>
  <c r="AF20" i="22"/>
  <c r="AF21" i="22"/>
  <c r="AF38" i="22"/>
  <c r="AF46" i="22"/>
  <c r="AF47" i="22"/>
  <c r="AF49" i="22"/>
  <c r="BC39" i="22"/>
  <c r="BC40" i="22"/>
  <c r="BC41" i="22"/>
  <c r="BC42" i="22"/>
  <c r="BC43" i="22"/>
  <c r="BB39" i="22"/>
  <c r="BB40" i="22"/>
  <c r="BB41" i="22"/>
  <c r="BB42" i="22"/>
  <c r="BB43" i="22"/>
  <c r="BA39" i="22"/>
  <c r="BA40" i="22"/>
  <c r="BA41" i="22"/>
  <c r="BA42" i="22"/>
  <c r="BA43" i="22"/>
  <c r="AZ39" i="22"/>
  <c r="AZ40" i="22"/>
  <c r="AZ41" i="22"/>
  <c r="AZ42" i="22"/>
  <c r="AZ43" i="22"/>
  <c r="AY39" i="22"/>
  <c r="AY40" i="22"/>
  <c r="AY41" i="22"/>
  <c r="AY42" i="22"/>
  <c r="AY43" i="22"/>
  <c r="AX39" i="22"/>
  <c r="AX40" i="22"/>
  <c r="AX41" i="22"/>
  <c r="AX42" i="22"/>
  <c r="AX43" i="22"/>
  <c r="AW39" i="22"/>
  <c r="AW40" i="22"/>
  <c r="AW41" i="22"/>
  <c r="AW42" i="22"/>
  <c r="AW43" i="22"/>
  <c r="AV39" i="22"/>
  <c r="AV40" i="22"/>
  <c r="AV41" i="22"/>
  <c r="AV42" i="22"/>
  <c r="AV43" i="22"/>
  <c r="AU39" i="22"/>
  <c r="AU40" i="22"/>
  <c r="AU41" i="22"/>
  <c r="AU42" i="22"/>
  <c r="AU43" i="22"/>
  <c r="AT39" i="22"/>
  <c r="AT40" i="22"/>
  <c r="AT41" i="22"/>
  <c r="AT42" i="22"/>
  <c r="AT43" i="22"/>
  <c r="AS39" i="22"/>
  <c r="AS40" i="22"/>
  <c r="AS41" i="22"/>
  <c r="AS42" i="22"/>
  <c r="AS43" i="22"/>
  <c r="AR39" i="22"/>
  <c r="AR40" i="22"/>
  <c r="AR41" i="22"/>
  <c r="AR42" i="22"/>
  <c r="AR43" i="22"/>
  <c r="AQ39" i="22"/>
  <c r="AQ40" i="22"/>
  <c r="AQ41" i="22"/>
  <c r="AQ42" i="22"/>
  <c r="AQ43" i="22"/>
  <c r="AP39" i="22"/>
  <c r="AP40" i="22"/>
  <c r="AP41" i="22"/>
  <c r="AP42" i="22"/>
  <c r="AP43" i="22"/>
  <c r="AO39" i="22"/>
  <c r="AO40" i="22"/>
  <c r="AO41" i="22"/>
  <c r="AO42" i="22"/>
  <c r="AO43" i="22"/>
  <c r="AN39" i="22"/>
  <c r="AN40" i="22"/>
  <c r="AN41" i="22"/>
  <c r="AN42" i="22"/>
  <c r="AN43" i="22"/>
  <c r="AM39" i="22"/>
  <c r="AM40" i="22"/>
  <c r="AM41" i="22"/>
  <c r="AM42" i="22"/>
  <c r="AM43" i="22"/>
  <c r="AL39" i="22"/>
  <c r="AL40" i="22"/>
  <c r="AL41" i="22"/>
  <c r="AL42" i="22"/>
  <c r="AL43" i="22"/>
  <c r="AK39" i="22"/>
  <c r="AK40" i="22"/>
  <c r="AK41" i="22"/>
  <c r="AK42" i="22"/>
  <c r="AK43" i="22"/>
  <c r="AJ39" i="22"/>
  <c r="AJ40" i="22"/>
  <c r="AJ41" i="22"/>
  <c r="AJ42" i="22"/>
  <c r="AJ43" i="22"/>
  <c r="AI39" i="22"/>
  <c r="AI40" i="22"/>
  <c r="AI41" i="22"/>
  <c r="AI42" i="22"/>
  <c r="AI43" i="22"/>
  <c r="AH39" i="22"/>
  <c r="AH40" i="22"/>
  <c r="AH41" i="22"/>
  <c r="AH42" i="22"/>
  <c r="AH43" i="22"/>
  <c r="AG39" i="22"/>
  <c r="AG40" i="22"/>
  <c r="AG41" i="22"/>
  <c r="AG42" i="22"/>
  <c r="AG43" i="22"/>
  <c r="AF39" i="22"/>
  <c r="AF40" i="22"/>
  <c r="AF41" i="22"/>
  <c r="AF42" i="22"/>
  <c r="AF43" i="22"/>
  <c r="BC26" i="22"/>
  <c r="BC27" i="22"/>
  <c r="BC28" i="22"/>
  <c r="BC29" i="22"/>
  <c r="BC30" i="22"/>
  <c r="BC31" i="22"/>
  <c r="BC32" i="22"/>
  <c r="BC33" i="22"/>
  <c r="BC34" i="22"/>
  <c r="BC35" i="22"/>
  <c r="BC36" i="22"/>
  <c r="BB26" i="22"/>
  <c r="BB27" i="22"/>
  <c r="BB28" i="22"/>
  <c r="BB29" i="22"/>
  <c r="BB30" i="22"/>
  <c r="BB31" i="22"/>
  <c r="BB32" i="22"/>
  <c r="BB33" i="22"/>
  <c r="BB34" i="22"/>
  <c r="BB35" i="22"/>
  <c r="BB36" i="22"/>
  <c r="BA26" i="22"/>
  <c r="BA27" i="22"/>
  <c r="BA28" i="22"/>
  <c r="BA29" i="22"/>
  <c r="BA30" i="22"/>
  <c r="BA31" i="22"/>
  <c r="BA32" i="22"/>
  <c r="BA33" i="22"/>
  <c r="BA34" i="22"/>
  <c r="BA35" i="22"/>
  <c r="BA36" i="22"/>
  <c r="AZ26" i="22"/>
  <c r="AZ27" i="22"/>
  <c r="AZ28" i="22"/>
  <c r="AZ29" i="22"/>
  <c r="AZ30" i="22"/>
  <c r="AZ31" i="22"/>
  <c r="AZ32" i="22"/>
  <c r="AZ33" i="22"/>
  <c r="AZ34" i="22"/>
  <c r="AZ35" i="22"/>
  <c r="AZ36" i="22"/>
  <c r="AY26" i="22"/>
  <c r="AY27" i="22"/>
  <c r="AY28" i="22"/>
  <c r="AY29" i="22"/>
  <c r="AY30" i="22"/>
  <c r="AY31" i="22"/>
  <c r="AY32" i="22"/>
  <c r="AY33" i="22"/>
  <c r="AY34" i="22"/>
  <c r="AY35" i="22"/>
  <c r="AY36" i="22"/>
  <c r="AX26" i="22"/>
  <c r="AX27" i="22"/>
  <c r="AX28" i="22"/>
  <c r="AX29" i="22"/>
  <c r="AX30" i="22"/>
  <c r="AX31" i="22"/>
  <c r="AX32" i="22"/>
  <c r="AX33" i="22"/>
  <c r="AX34" i="22"/>
  <c r="AX35" i="22"/>
  <c r="AX36" i="22"/>
  <c r="AW26" i="22"/>
  <c r="AW27" i="22"/>
  <c r="AW28" i="22"/>
  <c r="AW29" i="22"/>
  <c r="AW30" i="22"/>
  <c r="AW31" i="22"/>
  <c r="AW32" i="22"/>
  <c r="AW33" i="22"/>
  <c r="AW34" i="22"/>
  <c r="AW35" i="22"/>
  <c r="AW36" i="22"/>
  <c r="AV26" i="22"/>
  <c r="AV27" i="22"/>
  <c r="AV28" i="22"/>
  <c r="AV29" i="22"/>
  <c r="AV30" i="22"/>
  <c r="AV31" i="22"/>
  <c r="AV32" i="22"/>
  <c r="AV33" i="22"/>
  <c r="AV34" i="22"/>
  <c r="AV35" i="22"/>
  <c r="AV36" i="22"/>
  <c r="AU26" i="22"/>
  <c r="AU27" i="22"/>
  <c r="AU28" i="22"/>
  <c r="AU29" i="22"/>
  <c r="AU30" i="22"/>
  <c r="AU31" i="22"/>
  <c r="AU32" i="22"/>
  <c r="AU33" i="22"/>
  <c r="AU34" i="22"/>
  <c r="AU35" i="22"/>
  <c r="AU36" i="22"/>
  <c r="AT26" i="22"/>
  <c r="AT27" i="22"/>
  <c r="AT28" i="22"/>
  <c r="AT29" i="22"/>
  <c r="AT30" i="22"/>
  <c r="AT31" i="22"/>
  <c r="AT32" i="22"/>
  <c r="AT33" i="22"/>
  <c r="AT34" i="22"/>
  <c r="AT35" i="22"/>
  <c r="AT36" i="22"/>
  <c r="AS26" i="22"/>
  <c r="AS27" i="22"/>
  <c r="AS28" i="22"/>
  <c r="AS29" i="22"/>
  <c r="AS30" i="22"/>
  <c r="AS31" i="22"/>
  <c r="AS32" i="22"/>
  <c r="AS33" i="22"/>
  <c r="AS34" i="22"/>
  <c r="AS35" i="22"/>
  <c r="AS36" i="22"/>
  <c r="AR26" i="22"/>
  <c r="AR27" i="22"/>
  <c r="AR28" i="22"/>
  <c r="AR29" i="22"/>
  <c r="AR30" i="22"/>
  <c r="AR31" i="22"/>
  <c r="AR32" i="22"/>
  <c r="AR33" i="22"/>
  <c r="AR34" i="22"/>
  <c r="AR35" i="22"/>
  <c r="AR36" i="22"/>
  <c r="AQ26" i="22"/>
  <c r="AQ27" i="22"/>
  <c r="AQ28" i="22"/>
  <c r="AQ29" i="22"/>
  <c r="AQ30" i="22"/>
  <c r="AQ31" i="22"/>
  <c r="AQ32" i="22"/>
  <c r="AQ33" i="22"/>
  <c r="AQ34" i="22"/>
  <c r="AQ35" i="22"/>
  <c r="AQ36" i="22"/>
  <c r="AP26" i="22"/>
  <c r="AP27" i="22"/>
  <c r="AP28" i="22"/>
  <c r="AP29" i="22"/>
  <c r="AP30" i="22"/>
  <c r="AP31" i="22"/>
  <c r="AP32" i="22"/>
  <c r="AP33" i="22"/>
  <c r="AP34" i="22"/>
  <c r="AP35" i="22"/>
  <c r="AP36" i="22"/>
  <c r="AO26" i="22"/>
  <c r="AO27" i="22"/>
  <c r="AO28" i="22"/>
  <c r="AO29" i="22"/>
  <c r="AO30" i="22"/>
  <c r="AO31" i="22"/>
  <c r="AO32" i="22"/>
  <c r="AO33" i="22"/>
  <c r="AO34" i="22"/>
  <c r="AO35" i="22"/>
  <c r="AO36" i="22"/>
  <c r="AN26" i="22"/>
  <c r="AN27" i="22"/>
  <c r="AN28" i="22"/>
  <c r="AN29" i="22"/>
  <c r="AN30" i="22"/>
  <c r="AN31" i="22"/>
  <c r="AN32" i="22"/>
  <c r="AN33" i="22"/>
  <c r="AN34" i="22"/>
  <c r="AN35" i="22"/>
  <c r="AN36" i="22"/>
  <c r="AM26" i="22"/>
  <c r="AM27" i="22"/>
  <c r="AM28" i="22"/>
  <c r="AM29" i="22"/>
  <c r="AM30" i="22"/>
  <c r="AM31" i="22"/>
  <c r="AM32" i="22"/>
  <c r="AM33" i="22"/>
  <c r="AM34" i="22"/>
  <c r="AM35" i="22"/>
  <c r="AM36" i="22"/>
  <c r="AL26" i="22"/>
  <c r="AL27" i="22"/>
  <c r="AL28" i="22"/>
  <c r="AL29" i="22"/>
  <c r="AL30" i="22"/>
  <c r="AL31" i="22"/>
  <c r="AL32" i="22"/>
  <c r="AL33" i="22"/>
  <c r="AL34" i="22"/>
  <c r="AL35" i="22"/>
  <c r="AL36" i="22"/>
  <c r="AK26" i="22"/>
  <c r="AK27" i="22"/>
  <c r="AK28" i="22"/>
  <c r="AK29" i="22"/>
  <c r="AK30" i="22"/>
  <c r="AK31" i="22"/>
  <c r="AK32" i="22"/>
  <c r="AK33" i="22"/>
  <c r="AK34" i="22"/>
  <c r="AK35" i="22"/>
  <c r="AK36" i="22"/>
  <c r="AJ26" i="22"/>
  <c r="AJ27" i="22"/>
  <c r="AJ28" i="22"/>
  <c r="AJ29" i="22"/>
  <c r="AJ30" i="22"/>
  <c r="AJ31" i="22"/>
  <c r="AJ32" i="22"/>
  <c r="AJ33" i="22"/>
  <c r="AJ34" i="22"/>
  <c r="AJ35" i="22"/>
  <c r="AJ36" i="22"/>
  <c r="AI26" i="22"/>
  <c r="AI27" i="22"/>
  <c r="AI28" i="22"/>
  <c r="AI29" i="22"/>
  <c r="AI30" i="22"/>
  <c r="AI31" i="22"/>
  <c r="AI32" i="22"/>
  <c r="AI33" i="22"/>
  <c r="AI34" i="22"/>
  <c r="AI35" i="22"/>
  <c r="AI36" i="22"/>
  <c r="AH26" i="22"/>
  <c r="AH27" i="22"/>
  <c r="AH28" i="22"/>
  <c r="AH29" i="22"/>
  <c r="AH30" i="22"/>
  <c r="AH31" i="22"/>
  <c r="AH32" i="22"/>
  <c r="AH33" i="22"/>
  <c r="AH34" i="22"/>
  <c r="AH35" i="22"/>
  <c r="AH36" i="22"/>
  <c r="AG26" i="22"/>
  <c r="AG27" i="22"/>
  <c r="AG28" i="22"/>
  <c r="AG29" i="22"/>
  <c r="AG30" i="22"/>
  <c r="AG31" i="22"/>
  <c r="AG32" i="22"/>
  <c r="AG33" i="22"/>
  <c r="AG34" i="22"/>
  <c r="AG35" i="22"/>
  <c r="AG36" i="22"/>
  <c r="AF26" i="22"/>
  <c r="AF27" i="22"/>
  <c r="AF28" i="22"/>
  <c r="AF29" i="22"/>
  <c r="AF30" i="22"/>
  <c r="AF31" i="22"/>
  <c r="AF32" i="22"/>
  <c r="AF33" i="22"/>
  <c r="AF34" i="22"/>
  <c r="AF35" i="22"/>
  <c r="AF36" i="22"/>
  <c r="BC22" i="22"/>
  <c r="BB76" i="3" s="1"/>
  <c r="BC23" i="22"/>
  <c r="BB22" i="22"/>
  <c r="BA76" i="3" s="1"/>
  <c r="BB23" i="22"/>
  <c r="BA22" i="22"/>
  <c r="AZ76" i="3" s="1"/>
  <c r="BA23" i="22"/>
  <c r="AZ22" i="22"/>
  <c r="AY76" i="3" s="1"/>
  <c r="AZ23" i="22"/>
  <c r="AY22" i="22"/>
  <c r="AX76" i="3" s="1"/>
  <c r="AY23" i="22"/>
  <c r="AX22" i="22"/>
  <c r="AW76" i="3" s="1"/>
  <c r="AX23" i="22"/>
  <c r="AW22" i="22"/>
  <c r="AV76" i="3" s="1"/>
  <c r="BN76" i="3" s="1"/>
  <c r="AW23" i="22"/>
  <c r="AV22" i="22"/>
  <c r="AU76" i="3" s="1"/>
  <c r="AV23" i="22"/>
  <c r="AU22" i="22"/>
  <c r="AT76" i="3" s="1"/>
  <c r="AU23" i="22"/>
  <c r="AT22" i="22"/>
  <c r="AS76" i="3" s="1"/>
  <c r="AT23" i="22"/>
  <c r="AS22" i="22"/>
  <c r="AR76" i="3" s="1"/>
  <c r="AS23" i="22"/>
  <c r="AR22" i="22"/>
  <c r="AQ76" i="3" s="1"/>
  <c r="AR23" i="22"/>
  <c r="AQ22" i="22"/>
  <c r="AP76" i="3" s="1"/>
  <c r="AQ23" i="22"/>
  <c r="AP22" i="22"/>
  <c r="AO76" i="3" s="1"/>
  <c r="AP23" i="22"/>
  <c r="AO22" i="22"/>
  <c r="AN76" i="3" s="1"/>
  <c r="AO23" i="22"/>
  <c r="AN22" i="22"/>
  <c r="AM76" i="3" s="1"/>
  <c r="AN23" i="22"/>
  <c r="AM22" i="22"/>
  <c r="AL76" i="3" s="1"/>
  <c r="AM23" i="22"/>
  <c r="AL22" i="22"/>
  <c r="AK76" i="3" s="1"/>
  <c r="AL23" i="22"/>
  <c r="AK22" i="22"/>
  <c r="AJ76" i="3" s="1"/>
  <c r="AK23" i="22"/>
  <c r="AJ22" i="22"/>
  <c r="AI76" i="3" s="1"/>
  <c r="AJ23" i="22"/>
  <c r="AI22" i="22"/>
  <c r="AH76" i="3" s="1"/>
  <c r="AI23" i="22"/>
  <c r="AH22" i="22"/>
  <c r="AG76" i="3" s="1"/>
  <c r="AH23" i="22"/>
  <c r="AG22" i="22"/>
  <c r="AF76" i="3" s="1"/>
  <c r="AG23" i="22"/>
  <c r="AF22" i="22"/>
  <c r="AE76" i="3" s="1"/>
  <c r="AF23" i="22"/>
  <c r="BA19" i="22"/>
  <c r="AX19" i="22"/>
  <c r="AW19" i="22"/>
  <c r="AR19" i="22"/>
  <c r="AP19" i="22"/>
  <c r="AN19" i="22"/>
  <c r="AL19" i="22"/>
  <c r="AJ19" i="22"/>
  <c r="AH19" i="22"/>
  <c r="BC7" i="22"/>
  <c r="BC8" i="22"/>
  <c r="BC9" i="22"/>
  <c r="BC10" i="22"/>
  <c r="BC11" i="22"/>
  <c r="BC12" i="22"/>
  <c r="BC14" i="22"/>
  <c r="BB7" i="22"/>
  <c r="BB8" i="22"/>
  <c r="BB9" i="22"/>
  <c r="BB10" i="22"/>
  <c r="BB11" i="22"/>
  <c r="BB12" i="22"/>
  <c r="BB14" i="22"/>
  <c r="BA7" i="22"/>
  <c r="BA8" i="22"/>
  <c r="BA9" i="22"/>
  <c r="BA10" i="22"/>
  <c r="BA11" i="22"/>
  <c r="BA12" i="22"/>
  <c r="BA14" i="22"/>
  <c r="AZ7" i="22"/>
  <c r="AZ8" i="22"/>
  <c r="AZ9" i="22"/>
  <c r="AZ10" i="22"/>
  <c r="AZ11" i="22"/>
  <c r="AZ12" i="22"/>
  <c r="AZ14" i="22"/>
  <c r="AY7" i="22"/>
  <c r="AY8" i="22"/>
  <c r="AY9" i="22"/>
  <c r="AY10" i="22"/>
  <c r="AY11" i="22"/>
  <c r="AY12" i="22"/>
  <c r="AY14" i="22"/>
  <c r="AX7" i="22"/>
  <c r="AX8" i="22"/>
  <c r="AX9" i="22"/>
  <c r="AX10" i="22"/>
  <c r="AX11" i="22"/>
  <c r="AX12" i="22"/>
  <c r="AX14" i="22"/>
  <c r="AW7" i="22"/>
  <c r="AW8" i="22"/>
  <c r="AW9" i="22"/>
  <c r="AW10" i="22"/>
  <c r="AW11" i="22"/>
  <c r="AW12" i="22"/>
  <c r="AW14" i="22"/>
  <c r="AV7" i="22"/>
  <c r="AV8" i="22"/>
  <c r="AV9" i="22"/>
  <c r="AV10" i="22"/>
  <c r="AV11" i="22"/>
  <c r="AV12" i="22"/>
  <c r="AV14" i="22"/>
  <c r="AU7" i="22"/>
  <c r="AU8" i="22"/>
  <c r="AU9" i="22"/>
  <c r="AU10" i="22"/>
  <c r="AU11" i="22"/>
  <c r="AU12" i="22"/>
  <c r="AU14" i="22"/>
  <c r="AT7" i="22"/>
  <c r="AT8" i="22"/>
  <c r="AT9" i="22"/>
  <c r="AT10" i="22"/>
  <c r="AT11" i="22"/>
  <c r="AT12" i="22"/>
  <c r="AT14" i="22"/>
  <c r="AS7" i="22"/>
  <c r="AS8" i="22"/>
  <c r="AS9" i="22"/>
  <c r="AS10" i="22"/>
  <c r="AS11" i="22"/>
  <c r="AS12" i="22"/>
  <c r="AS14" i="22"/>
  <c r="AR7" i="22"/>
  <c r="AR8" i="22"/>
  <c r="AR9" i="22"/>
  <c r="AR10" i="22"/>
  <c r="AR11" i="22"/>
  <c r="AR12" i="22"/>
  <c r="AR14" i="22"/>
  <c r="AQ7" i="22"/>
  <c r="AQ8" i="22"/>
  <c r="AQ9" i="22"/>
  <c r="AQ10" i="22"/>
  <c r="AQ11" i="22"/>
  <c r="AQ12" i="22"/>
  <c r="AQ14" i="22"/>
  <c r="AP7" i="22"/>
  <c r="AP8" i="22"/>
  <c r="AP9" i="22"/>
  <c r="AP10" i="22"/>
  <c r="AP11" i="22"/>
  <c r="AP12" i="22"/>
  <c r="AP14" i="22"/>
  <c r="AO7" i="22"/>
  <c r="AO8" i="22"/>
  <c r="AO9" i="22"/>
  <c r="AO10" i="22"/>
  <c r="AO11" i="22"/>
  <c r="AO12" i="22"/>
  <c r="AO14" i="22"/>
  <c r="AN7" i="22"/>
  <c r="AN8" i="22"/>
  <c r="AN9" i="22"/>
  <c r="AN10" i="22"/>
  <c r="AN11" i="22"/>
  <c r="AN12" i="22"/>
  <c r="AN14" i="22"/>
  <c r="AM7" i="22"/>
  <c r="AM8" i="22"/>
  <c r="AM9" i="22"/>
  <c r="AM10" i="22"/>
  <c r="AM11" i="22"/>
  <c r="AM12" i="22"/>
  <c r="AM14" i="22"/>
  <c r="AL7" i="22"/>
  <c r="AL8" i="22"/>
  <c r="AL9" i="22"/>
  <c r="AL10" i="22"/>
  <c r="AL11" i="22"/>
  <c r="AL12" i="22"/>
  <c r="AL14" i="22"/>
  <c r="AK7" i="22"/>
  <c r="AK8" i="22"/>
  <c r="AK9" i="22"/>
  <c r="AK10" i="22"/>
  <c r="AK11" i="22"/>
  <c r="AK12" i="22"/>
  <c r="AK14" i="22"/>
  <c r="AJ7" i="22"/>
  <c r="AJ8" i="22"/>
  <c r="AJ9" i="22"/>
  <c r="AJ10" i="22"/>
  <c r="AJ11" i="22"/>
  <c r="AJ12" i="22"/>
  <c r="AJ14" i="22"/>
  <c r="AI7" i="22"/>
  <c r="AI8" i="22"/>
  <c r="AI9" i="22"/>
  <c r="AI10" i="22"/>
  <c r="AI11" i="22"/>
  <c r="AI12" i="22"/>
  <c r="AI14" i="22"/>
  <c r="AH7" i="22"/>
  <c r="AH8" i="22"/>
  <c r="AH9" i="22"/>
  <c r="AH10" i="22"/>
  <c r="AH11" i="22"/>
  <c r="AH12" i="22"/>
  <c r="AH14" i="22"/>
  <c r="AG7" i="22"/>
  <c r="AG8" i="22"/>
  <c r="AG9" i="22"/>
  <c r="AG10" i="22"/>
  <c r="AG11" i="22"/>
  <c r="AG12" i="22"/>
  <c r="AG14" i="22"/>
  <c r="AF7" i="22"/>
  <c r="AF8" i="22"/>
  <c r="AF9" i="22"/>
  <c r="AF10" i="22"/>
  <c r="AF11" i="22"/>
  <c r="AF12" i="22"/>
  <c r="AF14" i="22"/>
  <c r="BC5" i="35"/>
  <c r="BB5" i="35"/>
  <c r="BA5" i="35"/>
  <c r="AZ5" i="35"/>
  <c r="AY5" i="35"/>
  <c r="AX5" i="35"/>
  <c r="AW5" i="35"/>
  <c r="AV5" i="35"/>
  <c r="AU5" i="35"/>
  <c r="AT5" i="35"/>
  <c r="AS5" i="35"/>
  <c r="AR5" i="35"/>
  <c r="AQ5" i="35"/>
  <c r="AP5" i="35"/>
  <c r="AO5" i="35"/>
  <c r="AN5" i="35"/>
  <c r="AM5" i="35"/>
  <c r="AL5" i="35"/>
  <c r="AK5" i="35"/>
  <c r="AJ5" i="35"/>
  <c r="AI5" i="35"/>
  <c r="AH5" i="35"/>
  <c r="AG5" i="35"/>
  <c r="AF5" i="35"/>
  <c r="AE22" i="22"/>
  <c r="AD76" i="3" s="1"/>
  <c r="AD22" i="22"/>
  <c r="AC76" i="3" s="1"/>
  <c r="AE19" i="36"/>
  <c r="AD19" i="36"/>
  <c r="AE18" i="36"/>
  <c r="AD18" i="36"/>
  <c r="AE17" i="36"/>
  <c r="AD155" i="3" s="1"/>
  <c r="AD17" i="36"/>
  <c r="AE16" i="36"/>
  <c r="AD16" i="36"/>
  <c r="AE15" i="36"/>
  <c r="AD15" i="36"/>
  <c r="AE14" i="36"/>
  <c r="AD14" i="36"/>
  <c r="AE12" i="36"/>
  <c r="AD12" i="36"/>
  <c r="AE10" i="36"/>
  <c r="AD10" i="36"/>
  <c r="AE9" i="36"/>
  <c r="AD9" i="36"/>
  <c r="AE8" i="36"/>
  <c r="AD8" i="36"/>
  <c r="AC156" i="3" s="1"/>
  <c r="AE7" i="36"/>
  <c r="AD7" i="36"/>
  <c r="AE6" i="36"/>
  <c r="AE21" i="36" s="1"/>
  <c r="AD6" i="36"/>
  <c r="AE5" i="36"/>
  <c r="AD5" i="36"/>
  <c r="AC143" i="3" s="1"/>
  <c r="AE5" i="35"/>
  <c r="AD5" i="35"/>
  <c r="AE18" i="43"/>
  <c r="AD18" i="43"/>
  <c r="AE16" i="43"/>
  <c r="AD16" i="43"/>
  <c r="AE15" i="43"/>
  <c r="AD15" i="43"/>
  <c r="AE14" i="43"/>
  <c r="AD14" i="43"/>
  <c r="AE13" i="43"/>
  <c r="AD13" i="43"/>
  <c r="AE12" i="43"/>
  <c r="AE17" i="43" s="1"/>
  <c r="AD12" i="43"/>
  <c r="AE11" i="43"/>
  <c r="AD11" i="43"/>
  <c r="AE10" i="43"/>
  <c r="AD10" i="43"/>
  <c r="AC169" i="3" s="1"/>
  <c r="AE9" i="43"/>
  <c r="AD9" i="43"/>
  <c r="AE8" i="43"/>
  <c r="AD8" i="43"/>
  <c r="AE7" i="43"/>
  <c r="AD7" i="43"/>
  <c r="AE6" i="43"/>
  <c r="AD6" i="43"/>
  <c r="AE5" i="43"/>
  <c r="AD5" i="43"/>
  <c r="AE5" i="42"/>
  <c r="AD5" i="42"/>
  <c r="AE5" i="49"/>
  <c r="AD5" i="49"/>
  <c r="AE49" i="22"/>
  <c r="AD49" i="22"/>
  <c r="AE48" i="22"/>
  <c r="AD48" i="22"/>
  <c r="AE47" i="22"/>
  <c r="AD47" i="22"/>
  <c r="AE46" i="22"/>
  <c r="AD46" i="22"/>
  <c r="AE43" i="22"/>
  <c r="AD43" i="22"/>
  <c r="AE42" i="22"/>
  <c r="AD42" i="22"/>
  <c r="AE41" i="22"/>
  <c r="AD41" i="22"/>
  <c r="AE40" i="22"/>
  <c r="AD40" i="22"/>
  <c r="AE39" i="22"/>
  <c r="AD39" i="22"/>
  <c r="AE38" i="22"/>
  <c r="AE44" i="22" s="1"/>
  <c r="AD38" i="22"/>
  <c r="AE36" i="22"/>
  <c r="AD36" i="22"/>
  <c r="AE35" i="22"/>
  <c r="AD35" i="22"/>
  <c r="AE34" i="22"/>
  <c r="AD34" i="22"/>
  <c r="AE33" i="22"/>
  <c r="AD33" i="22"/>
  <c r="AE32" i="22"/>
  <c r="AD32" i="22"/>
  <c r="AE31" i="22"/>
  <c r="AD31" i="22"/>
  <c r="AE30" i="22"/>
  <c r="AD30" i="22"/>
  <c r="AE29" i="22"/>
  <c r="AD29" i="22"/>
  <c r="AE28" i="22"/>
  <c r="AD28" i="22"/>
  <c r="AE27" i="22"/>
  <c r="AD27" i="22"/>
  <c r="AD37" i="22" s="1"/>
  <c r="AE26" i="22"/>
  <c r="AD26" i="22"/>
  <c r="AE25" i="22"/>
  <c r="AD25" i="22"/>
  <c r="AE23" i="22"/>
  <c r="AD23" i="22"/>
  <c r="AE21" i="22"/>
  <c r="AD21" i="22"/>
  <c r="AD24" i="22" s="1"/>
  <c r="AE20" i="22"/>
  <c r="AD20" i="22"/>
  <c r="AE18" i="22"/>
  <c r="AD80" i="3" s="1"/>
  <c r="AD18" i="22"/>
  <c r="AE17" i="22"/>
  <c r="AE19" i="22" s="1"/>
  <c r="AD17" i="22"/>
  <c r="AE15" i="22"/>
  <c r="AD15" i="22"/>
  <c r="AC79" i="3" s="1"/>
  <c r="AE14" i="22"/>
  <c r="AD14" i="22"/>
  <c r="AE13" i="22"/>
  <c r="AD78" i="3" s="1"/>
  <c r="AD13" i="22"/>
  <c r="AE12" i="22"/>
  <c r="AD12" i="22"/>
  <c r="AE11" i="22"/>
  <c r="AD11" i="22"/>
  <c r="AE10" i="22"/>
  <c r="AD10" i="22"/>
  <c r="AE9" i="22"/>
  <c r="AD9" i="22"/>
  <c r="AE8" i="22"/>
  <c r="AE16" i="22" s="1"/>
  <c r="AD8" i="22"/>
  <c r="AE7" i="22"/>
  <c r="AD7" i="22"/>
  <c r="AE6" i="22"/>
  <c r="AD6" i="22"/>
  <c r="AE5" i="22"/>
  <c r="AD59" i="3" s="1"/>
  <c r="AD5" i="22"/>
  <c r="AE20" i="21"/>
  <c r="AD20" i="21"/>
  <c r="AE19" i="21"/>
  <c r="AD19" i="21"/>
  <c r="AE18" i="21"/>
  <c r="AD18" i="21"/>
  <c r="AE17" i="21"/>
  <c r="AD17" i="21"/>
  <c r="AE16" i="21"/>
  <c r="AE21" i="21" s="1"/>
  <c r="AD16" i="21"/>
  <c r="AE15" i="21"/>
  <c r="AD15" i="21"/>
  <c r="AE14" i="21"/>
  <c r="AD14" i="21"/>
  <c r="AE13" i="21"/>
  <c r="AD13" i="21"/>
  <c r="AE12" i="21"/>
  <c r="AD12" i="21"/>
  <c r="AE10" i="21"/>
  <c r="AD10" i="21"/>
  <c r="AE9" i="21"/>
  <c r="AD9" i="21"/>
  <c r="AE7" i="21"/>
  <c r="AD7" i="21"/>
  <c r="AE6" i="21"/>
  <c r="AE8" i="21" s="1"/>
  <c r="AD6" i="21"/>
  <c r="AE5" i="21"/>
  <c r="AD5" i="21"/>
  <c r="AE15" i="38"/>
  <c r="AD15" i="38"/>
  <c r="AE8" i="38"/>
  <c r="AD8" i="38"/>
  <c r="AE7" i="38"/>
  <c r="AE14" i="38" s="1"/>
  <c r="AD7" i="38"/>
  <c r="AE6" i="38"/>
  <c r="AD6" i="38"/>
  <c r="AE39" i="39"/>
  <c r="AD39" i="39"/>
  <c r="AE37" i="39"/>
  <c r="AD37" i="39"/>
  <c r="AE36" i="39"/>
  <c r="AD36" i="39"/>
  <c r="AE33" i="39"/>
  <c r="AD33" i="39"/>
  <c r="AE32" i="39"/>
  <c r="AD32" i="39"/>
  <c r="AE31" i="39"/>
  <c r="AE34" i="39" s="1"/>
  <c r="AD31" i="39"/>
  <c r="AE28" i="39"/>
  <c r="AD28" i="39"/>
  <c r="AE27" i="39"/>
  <c r="AD27" i="39"/>
  <c r="AE26" i="39"/>
  <c r="AD26" i="39"/>
  <c r="AE25" i="39"/>
  <c r="AD25" i="39"/>
  <c r="AE24" i="39"/>
  <c r="AD24" i="39"/>
  <c r="AE23" i="39"/>
  <c r="AD23" i="39"/>
  <c r="AE22" i="39"/>
  <c r="AD22" i="39"/>
  <c r="AE21" i="39"/>
  <c r="AE29" i="39" s="1"/>
  <c r="AD21" i="39"/>
  <c r="AD20" i="39"/>
  <c r="AC116" i="3" s="1"/>
  <c r="AE17" i="39"/>
  <c r="AD17" i="39"/>
  <c r="AE16" i="39"/>
  <c r="AD16" i="39"/>
  <c r="AE14" i="39"/>
  <c r="AD14" i="39"/>
  <c r="AE13" i="39"/>
  <c r="AD13" i="39"/>
  <c r="AE11" i="39"/>
  <c r="AD11" i="39"/>
  <c r="AE10" i="39"/>
  <c r="AD10" i="39"/>
  <c r="AE8" i="39"/>
  <c r="AD8" i="39"/>
  <c r="AE7" i="39"/>
  <c r="AD7" i="39"/>
  <c r="AD5" i="39"/>
  <c r="AC102" i="3" s="1"/>
  <c r="AE23" i="37"/>
  <c r="AD23" i="37"/>
  <c r="AE21" i="37"/>
  <c r="AD21" i="37"/>
  <c r="AE20" i="37"/>
  <c r="AD20" i="37"/>
  <c r="AE19" i="37"/>
  <c r="AD19" i="37"/>
  <c r="AE18" i="37"/>
  <c r="AD18" i="37"/>
  <c r="AE17" i="37"/>
  <c r="AD17" i="37"/>
  <c r="AE16" i="37"/>
  <c r="AD16" i="37"/>
  <c r="AE15" i="37"/>
  <c r="AE22" i="37" s="1"/>
  <c r="AD15" i="37"/>
  <c r="AC136" i="3" s="1"/>
  <c r="AE14" i="37"/>
  <c r="AD14" i="37"/>
  <c r="AE13" i="37"/>
  <c r="AD13" i="37"/>
  <c r="AE11" i="37"/>
  <c r="AD138" i="3" s="1"/>
  <c r="AD11" i="37"/>
  <c r="AE10" i="37"/>
  <c r="AE12" i="37" s="1"/>
  <c r="AD10" i="37"/>
  <c r="AE8" i="37"/>
  <c r="AD8" i="37"/>
  <c r="AC137" i="3" s="1"/>
  <c r="AE7" i="37"/>
  <c r="AD7" i="37"/>
  <c r="AE6" i="37"/>
  <c r="AE9" i="37" s="1"/>
  <c r="AD6" i="37"/>
  <c r="AE5" i="37"/>
  <c r="AD126" i="3" s="1"/>
  <c r="AD5" i="37"/>
  <c r="AA5" i="21"/>
  <c r="AA6" i="21"/>
  <c r="AA9" i="21"/>
  <c r="AA12" i="21"/>
  <c r="AA13" i="21"/>
  <c r="AA14" i="21"/>
  <c r="Z5" i="21"/>
  <c r="Z6" i="21"/>
  <c r="Z9" i="21"/>
  <c r="Z12" i="21"/>
  <c r="Z13" i="21"/>
  <c r="Z14" i="21"/>
  <c r="Y5" i="21"/>
  <c r="Y6" i="21"/>
  <c r="Y9" i="21"/>
  <c r="Y12" i="21"/>
  <c r="Y13" i="21"/>
  <c r="Y14" i="21"/>
  <c r="X5" i="21"/>
  <c r="X6" i="21"/>
  <c r="X9" i="21"/>
  <c r="X12" i="21"/>
  <c r="X13" i="21"/>
  <c r="X14" i="21"/>
  <c r="W5" i="21"/>
  <c r="W6" i="21"/>
  <c r="W9" i="21"/>
  <c r="W12" i="21"/>
  <c r="W13" i="21"/>
  <c r="W14" i="21"/>
  <c r="U5" i="21"/>
  <c r="U6" i="21"/>
  <c r="U9" i="21"/>
  <c r="U12" i="21"/>
  <c r="U13" i="21"/>
  <c r="U14" i="21"/>
  <c r="T5" i="21"/>
  <c r="T6" i="21"/>
  <c r="T9" i="21"/>
  <c r="T12" i="21"/>
  <c r="T13" i="21"/>
  <c r="T14" i="21"/>
  <c r="S5" i="21"/>
  <c r="S6" i="21"/>
  <c r="S9" i="21"/>
  <c r="S12" i="21"/>
  <c r="S13" i="21"/>
  <c r="S14" i="21"/>
  <c r="R5" i="21"/>
  <c r="R6" i="21"/>
  <c r="R9" i="21"/>
  <c r="R12" i="21"/>
  <c r="R13" i="21"/>
  <c r="R14" i="21"/>
  <c r="Q5" i="21"/>
  <c r="Q6" i="21"/>
  <c r="Q9" i="21"/>
  <c r="Q12" i="21"/>
  <c r="Q13" i="21"/>
  <c r="Q14" i="21"/>
  <c r="P5" i="21"/>
  <c r="P6" i="21"/>
  <c r="P9" i="21"/>
  <c r="P12" i="21"/>
  <c r="P13" i="21"/>
  <c r="P14" i="21"/>
  <c r="O5" i="21"/>
  <c r="O6" i="21"/>
  <c r="O9" i="21"/>
  <c r="O12" i="21"/>
  <c r="O13" i="21"/>
  <c r="O14" i="21"/>
  <c r="N5" i="21"/>
  <c r="N6" i="21"/>
  <c r="N9" i="21"/>
  <c r="N12" i="21"/>
  <c r="N13" i="21"/>
  <c r="N14" i="21"/>
  <c r="AA15" i="21"/>
  <c r="AA16" i="21"/>
  <c r="AA17" i="21"/>
  <c r="AA18" i="21"/>
  <c r="AA19" i="21"/>
  <c r="AA20" i="21"/>
  <c r="Z15" i="21"/>
  <c r="Z16" i="21"/>
  <c r="Z17" i="21"/>
  <c r="Z18" i="21"/>
  <c r="Z19" i="21"/>
  <c r="Z20" i="21"/>
  <c r="Y15" i="21"/>
  <c r="Y16" i="21"/>
  <c r="Y17" i="21"/>
  <c r="Y18" i="21"/>
  <c r="Y19" i="21"/>
  <c r="Y20" i="21"/>
  <c r="X15" i="21"/>
  <c r="X16" i="21"/>
  <c r="X17" i="21"/>
  <c r="X18" i="21"/>
  <c r="X19" i="21"/>
  <c r="X20" i="21"/>
  <c r="W15" i="21"/>
  <c r="W16" i="21"/>
  <c r="W17" i="21"/>
  <c r="W18" i="21"/>
  <c r="W19" i="21"/>
  <c r="W20" i="21"/>
  <c r="U15" i="21"/>
  <c r="U16" i="21"/>
  <c r="U17" i="21"/>
  <c r="U18" i="21"/>
  <c r="U19" i="21"/>
  <c r="U20" i="21"/>
  <c r="T15" i="21"/>
  <c r="T16" i="21"/>
  <c r="T17" i="21"/>
  <c r="T18" i="21"/>
  <c r="T19" i="21"/>
  <c r="T20" i="21"/>
  <c r="S15" i="21"/>
  <c r="S16" i="21"/>
  <c r="S17" i="21"/>
  <c r="S18" i="21"/>
  <c r="S19" i="21"/>
  <c r="S20" i="21"/>
  <c r="R15" i="21"/>
  <c r="R16" i="21"/>
  <c r="R17" i="21"/>
  <c r="R18" i="21"/>
  <c r="R19" i="21"/>
  <c r="R20" i="21"/>
  <c r="Q15" i="21"/>
  <c r="Q16" i="21"/>
  <c r="Q17" i="21"/>
  <c r="Q18" i="21"/>
  <c r="Q19" i="21"/>
  <c r="Q20" i="21"/>
  <c r="P15" i="21"/>
  <c r="P16" i="21"/>
  <c r="P17" i="21"/>
  <c r="P18" i="21"/>
  <c r="P19" i="21"/>
  <c r="P20" i="21"/>
  <c r="O15" i="21"/>
  <c r="O16" i="21"/>
  <c r="O17" i="21"/>
  <c r="O18" i="21"/>
  <c r="O19" i="21"/>
  <c r="O20" i="21"/>
  <c r="N15" i="21"/>
  <c r="N16" i="21"/>
  <c r="N17" i="21"/>
  <c r="N18" i="21"/>
  <c r="N19" i="21"/>
  <c r="N20" i="21"/>
  <c r="AA10" i="21"/>
  <c r="AA11" i="21" s="1"/>
  <c r="Z10" i="21"/>
  <c r="Z11" i="21" s="1"/>
  <c r="Y10" i="21"/>
  <c r="X10" i="21"/>
  <c r="W10" i="21"/>
  <c r="W11" i="21" s="1"/>
  <c r="U10" i="21"/>
  <c r="U11" i="21" s="1"/>
  <c r="T10" i="21"/>
  <c r="S10" i="21"/>
  <c r="S11" i="21" s="1"/>
  <c r="R10" i="21"/>
  <c r="Q10" i="21"/>
  <c r="P10" i="21"/>
  <c r="O10" i="21"/>
  <c r="O11" i="21" s="1"/>
  <c r="N10" i="21"/>
  <c r="AA7" i="21"/>
  <c r="AA8" i="21" s="1"/>
  <c r="Z7" i="21"/>
  <c r="Y7" i="21"/>
  <c r="X7" i="21"/>
  <c r="W7" i="21"/>
  <c r="U7" i="21"/>
  <c r="U8" i="21" s="1"/>
  <c r="T7" i="21"/>
  <c r="T8" i="21"/>
  <c r="S7" i="21"/>
  <c r="R7" i="21"/>
  <c r="Q7" i="21"/>
  <c r="P7" i="21"/>
  <c r="O7" i="21"/>
  <c r="N7" i="21"/>
  <c r="K4" i="21"/>
  <c r="L4" i="21" s="1"/>
  <c r="M4" i="21" s="1"/>
  <c r="N4" i="21" s="1"/>
  <c r="O4" i="21" s="1"/>
  <c r="P4" i="21" s="1"/>
  <c r="Q4" i="21" s="1"/>
  <c r="R4" i="21" s="1"/>
  <c r="S4" i="21" s="1"/>
  <c r="T4" i="21" s="1"/>
  <c r="U4" i="21" s="1"/>
  <c r="V4" i="21" s="1"/>
  <c r="W4" i="21" s="1"/>
  <c r="X4" i="21" s="1"/>
  <c r="Y4" i="21" s="1"/>
  <c r="Z4" i="21" s="1"/>
  <c r="AA4" i="21" s="1"/>
  <c r="AB4" i="21" s="1"/>
  <c r="AA6" i="38"/>
  <c r="AA7" i="38"/>
  <c r="AA8" i="38"/>
  <c r="AA15" i="38"/>
  <c r="Z6" i="38"/>
  <c r="Z7" i="38"/>
  <c r="Z8" i="38"/>
  <c r="Z15" i="38"/>
  <c r="Y6" i="38"/>
  <c r="Y7" i="38"/>
  <c r="Y8" i="38"/>
  <c r="Y15" i="38"/>
  <c r="X6" i="38"/>
  <c r="X7" i="38"/>
  <c r="X8" i="38"/>
  <c r="X15" i="38"/>
  <c r="W6" i="38"/>
  <c r="W7" i="38"/>
  <c r="W8" i="38"/>
  <c r="W15" i="38"/>
  <c r="V15" i="38"/>
  <c r="U6" i="38"/>
  <c r="U7" i="38"/>
  <c r="U8" i="38"/>
  <c r="U15" i="38"/>
  <c r="T6" i="38"/>
  <c r="T7" i="38"/>
  <c r="T8" i="38"/>
  <c r="T15" i="38"/>
  <c r="S6" i="38"/>
  <c r="S7" i="38"/>
  <c r="S8" i="38"/>
  <c r="S15" i="38"/>
  <c r="R6" i="38"/>
  <c r="R7" i="38"/>
  <c r="R8" i="38"/>
  <c r="R15" i="38"/>
  <c r="Q6" i="38"/>
  <c r="Q7" i="38"/>
  <c r="Q8" i="38"/>
  <c r="Q15" i="38"/>
  <c r="P6" i="38"/>
  <c r="P7" i="38"/>
  <c r="P8" i="38"/>
  <c r="P15" i="38"/>
  <c r="O6" i="38"/>
  <c r="O7" i="38"/>
  <c r="O8" i="38"/>
  <c r="O15" i="38"/>
  <c r="N6" i="38"/>
  <c r="N7" i="38"/>
  <c r="N8" i="38"/>
  <c r="N15" i="38"/>
  <c r="AA13" i="39"/>
  <c r="AA17" i="39"/>
  <c r="AA36" i="39"/>
  <c r="AA39" i="39"/>
  <c r="Z13" i="39"/>
  <c r="Z16" i="39"/>
  <c r="Z17" i="39"/>
  <c r="Z37" i="39"/>
  <c r="Z39" i="39"/>
  <c r="Y16" i="39"/>
  <c r="Y17" i="39"/>
  <c r="Y36" i="39"/>
  <c r="Y37" i="39"/>
  <c r="X13" i="39"/>
  <c r="X16" i="39"/>
  <c r="X36" i="39"/>
  <c r="X37" i="39"/>
  <c r="X39" i="39"/>
  <c r="W13" i="39"/>
  <c r="W17" i="39"/>
  <c r="W36" i="39"/>
  <c r="W39" i="39"/>
  <c r="V37" i="39"/>
  <c r="V39" i="39"/>
  <c r="U16" i="39"/>
  <c r="U17" i="39"/>
  <c r="U36" i="39"/>
  <c r="U37" i="39"/>
  <c r="T13" i="39"/>
  <c r="T16" i="39"/>
  <c r="T36" i="39"/>
  <c r="T37" i="39"/>
  <c r="T39" i="39"/>
  <c r="S13" i="39"/>
  <c r="S17" i="39"/>
  <c r="S36" i="39"/>
  <c r="S39" i="39"/>
  <c r="R13" i="39"/>
  <c r="R16" i="39"/>
  <c r="R17" i="39"/>
  <c r="R37" i="39"/>
  <c r="R39" i="39"/>
  <c r="Q16" i="39"/>
  <c r="Q17" i="39"/>
  <c r="Q36" i="39"/>
  <c r="Q37" i="39"/>
  <c r="P13" i="39"/>
  <c r="P16" i="39"/>
  <c r="P36" i="39"/>
  <c r="P37" i="39"/>
  <c r="P39" i="39"/>
  <c r="O13" i="39"/>
  <c r="O17" i="39"/>
  <c r="O36" i="39"/>
  <c r="O39" i="39"/>
  <c r="N13" i="39"/>
  <c r="N16" i="39"/>
  <c r="N17" i="39"/>
  <c r="N36" i="39"/>
  <c r="N37" i="39"/>
  <c r="N39" i="39"/>
  <c r="AA31" i="39"/>
  <c r="AA32" i="39"/>
  <c r="AA33" i="39"/>
  <c r="Z31" i="39"/>
  <c r="Z32" i="39"/>
  <c r="Z33" i="39"/>
  <c r="Y31" i="39"/>
  <c r="Y32" i="39"/>
  <c r="Y33" i="39"/>
  <c r="X31" i="39"/>
  <c r="X32" i="39"/>
  <c r="X33" i="39"/>
  <c r="W31" i="39"/>
  <c r="W32" i="39"/>
  <c r="W33" i="39"/>
  <c r="V31" i="39"/>
  <c r="V32" i="39"/>
  <c r="V33" i="39"/>
  <c r="U31" i="39"/>
  <c r="U32" i="39"/>
  <c r="U33" i="39"/>
  <c r="T31" i="39"/>
  <c r="T32" i="39"/>
  <c r="T33" i="39"/>
  <c r="S31" i="39"/>
  <c r="S32" i="39"/>
  <c r="S33" i="39"/>
  <c r="R31" i="39"/>
  <c r="R32" i="39"/>
  <c r="R33" i="39"/>
  <c r="Q31" i="39"/>
  <c r="Q32" i="39"/>
  <c r="Q33" i="39"/>
  <c r="P31" i="39"/>
  <c r="P32" i="39"/>
  <c r="P33" i="39"/>
  <c r="O31" i="39"/>
  <c r="O32" i="39"/>
  <c r="O33" i="39"/>
  <c r="N31" i="39"/>
  <c r="N32" i="39"/>
  <c r="N33" i="39"/>
  <c r="AA21" i="39"/>
  <c r="AA22" i="39"/>
  <c r="AA23" i="39"/>
  <c r="AA24" i="39"/>
  <c r="AA25" i="39"/>
  <c r="AA26" i="39"/>
  <c r="AA27" i="39"/>
  <c r="AA28" i="39"/>
  <c r="Z21" i="39"/>
  <c r="Z22" i="39"/>
  <c r="Z23" i="39"/>
  <c r="Z24" i="39"/>
  <c r="Z25" i="39"/>
  <c r="Z26" i="39"/>
  <c r="Z27" i="39"/>
  <c r="Z28" i="39"/>
  <c r="Y21" i="39"/>
  <c r="Y22" i="39"/>
  <c r="Y23" i="39"/>
  <c r="Y24" i="39"/>
  <c r="Y25" i="39"/>
  <c r="Y26" i="39"/>
  <c r="Y27" i="39"/>
  <c r="Y28" i="39"/>
  <c r="X21" i="39"/>
  <c r="X22" i="39"/>
  <c r="X23" i="39"/>
  <c r="X24" i="39"/>
  <c r="X25" i="39"/>
  <c r="X26" i="39"/>
  <c r="X27" i="39"/>
  <c r="X28" i="39"/>
  <c r="W21" i="39"/>
  <c r="W22" i="39"/>
  <c r="W23" i="39"/>
  <c r="W24" i="39"/>
  <c r="W25" i="39"/>
  <c r="W26" i="39"/>
  <c r="W27" i="39"/>
  <c r="W28" i="39"/>
  <c r="V21" i="39"/>
  <c r="V22" i="39"/>
  <c r="V23" i="39"/>
  <c r="V24" i="39"/>
  <c r="V25" i="39"/>
  <c r="V26" i="39"/>
  <c r="V27" i="39"/>
  <c r="V28" i="39"/>
  <c r="U21" i="39"/>
  <c r="U22" i="39"/>
  <c r="U23" i="39"/>
  <c r="U24" i="39"/>
  <c r="U25" i="39"/>
  <c r="U26" i="39"/>
  <c r="U27" i="39"/>
  <c r="U28" i="39"/>
  <c r="T21" i="39"/>
  <c r="T22" i="39"/>
  <c r="T23" i="39"/>
  <c r="T24" i="39"/>
  <c r="T25" i="39"/>
  <c r="T26" i="39"/>
  <c r="T27" i="39"/>
  <c r="T28" i="39"/>
  <c r="S21" i="39"/>
  <c r="S22" i="39"/>
  <c r="S23" i="39"/>
  <c r="S24" i="39"/>
  <c r="S25" i="39"/>
  <c r="S26" i="39"/>
  <c r="S27" i="39"/>
  <c r="S28" i="39"/>
  <c r="R21" i="39"/>
  <c r="R22" i="39"/>
  <c r="R23" i="39"/>
  <c r="R24" i="39"/>
  <c r="R25" i="39"/>
  <c r="R26" i="39"/>
  <c r="R27" i="39"/>
  <c r="R28" i="39"/>
  <c r="Q21" i="39"/>
  <c r="Q22" i="39"/>
  <c r="Q23" i="39"/>
  <c r="Q24" i="39"/>
  <c r="Q25" i="39"/>
  <c r="Q26" i="39"/>
  <c r="Q27" i="39"/>
  <c r="Q28" i="39"/>
  <c r="P21" i="39"/>
  <c r="P22" i="39"/>
  <c r="P23" i="39"/>
  <c r="P24" i="39"/>
  <c r="P25" i="39"/>
  <c r="P26" i="39"/>
  <c r="P27" i="39"/>
  <c r="P28" i="39"/>
  <c r="O21" i="39"/>
  <c r="O22" i="39"/>
  <c r="O23" i="39"/>
  <c r="O24" i="39"/>
  <c r="O25" i="39"/>
  <c r="O26" i="39"/>
  <c r="O27" i="39"/>
  <c r="O28" i="39"/>
  <c r="N21" i="39"/>
  <c r="N22" i="39"/>
  <c r="N23" i="39"/>
  <c r="N24" i="39"/>
  <c r="N25" i="39"/>
  <c r="N26" i="39"/>
  <c r="N27" i="39"/>
  <c r="N28" i="39"/>
  <c r="AA14" i="39"/>
  <c r="Z14" i="39"/>
  <c r="Y14" i="39"/>
  <c r="X14" i="39"/>
  <c r="W14" i="39"/>
  <c r="V14" i="39"/>
  <c r="U14" i="39"/>
  <c r="T14" i="39"/>
  <c r="S14" i="39"/>
  <c r="S15" i="39" s="1"/>
  <c r="R14" i="39"/>
  <c r="Q14" i="39"/>
  <c r="P14" i="39"/>
  <c r="O14" i="39"/>
  <c r="O15" i="39" s="1"/>
  <c r="N14" i="39"/>
  <c r="AA7" i="39"/>
  <c r="AA8" i="39"/>
  <c r="AA10" i="39"/>
  <c r="AA11" i="39"/>
  <c r="Z7" i="39"/>
  <c r="Z8" i="39"/>
  <c r="Z10" i="39"/>
  <c r="Z11" i="39"/>
  <c r="Y7" i="39"/>
  <c r="Y8" i="39"/>
  <c r="Y10" i="39"/>
  <c r="Y11" i="39"/>
  <c r="X7" i="39"/>
  <c r="X8" i="39"/>
  <c r="X10" i="39"/>
  <c r="X11" i="39"/>
  <c r="W7" i="39"/>
  <c r="W8" i="39"/>
  <c r="W10" i="39"/>
  <c r="W11" i="39"/>
  <c r="V7" i="39"/>
  <c r="V8" i="39"/>
  <c r="V10" i="39"/>
  <c r="V11" i="39"/>
  <c r="U7" i="39"/>
  <c r="U8" i="39"/>
  <c r="U10" i="39"/>
  <c r="U11" i="39"/>
  <c r="T7" i="39"/>
  <c r="T8" i="39"/>
  <c r="T10" i="39"/>
  <c r="T11" i="39"/>
  <c r="S7" i="39"/>
  <c r="S8" i="39"/>
  <c r="S10" i="39"/>
  <c r="S11" i="39"/>
  <c r="R7" i="39"/>
  <c r="R8" i="39"/>
  <c r="R10" i="39"/>
  <c r="R11" i="39"/>
  <c r="Q7" i="39"/>
  <c r="Q8" i="39"/>
  <c r="Q10" i="39"/>
  <c r="Q11" i="39"/>
  <c r="P7" i="39"/>
  <c r="P8" i="39"/>
  <c r="P10" i="39"/>
  <c r="P11" i="39"/>
  <c r="O7" i="39"/>
  <c r="O8" i="39"/>
  <c r="O10" i="39"/>
  <c r="O11" i="39"/>
  <c r="N7" i="39"/>
  <c r="N8" i="39"/>
  <c r="N10" i="39"/>
  <c r="N11" i="39"/>
  <c r="K4" i="39"/>
  <c r="L4" i="39" s="1"/>
  <c r="M4" i="39" s="1"/>
  <c r="N4" i="39" s="1"/>
  <c r="O4" i="39" s="1"/>
  <c r="P4" i="39" s="1"/>
  <c r="Q4" i="39" s="1"/>
  <c r="R4" i="39" s="1"/>
  <c r="S4" i="39" s="1"/>
  <c r="T4" i="39" s="1"/>
  <c r="U4" i="39" s="1"/>
  <c r="V4" i="39" s="1"/>
  <c r="W4" i="39" s="1"/>
  <c r="X4" i="39" s="1"/>
  <c r="Y4" i="39" s="1"/>
  <c r="Z4" i="39" s="1"/>
  <c r="AA4" i="39" s="1"/>
  <c r="AB4" i="39" s="1"/>
  <c r="Z13" i="37"/>
  <c r="X6" i="37"/>
  <c r="W14" i="37"/>
  <c r="U10" i="37"/>
  <c r="T23" i="37"/>
  <c r="R13" i="37"/>
  <c r="P6" i="37"/>
  <c r="O14" i="37"/>
  <c r="AA17" i="37"/>
  <c r="Z19" i="37"/>
  <c r="Y21" i="37"/>
  <c r="W17" i="37"/>
  <c r="V19" i="37"/>
  <c r="U21" i="37"/>
  <c r="S17" i="37"/>
  <c r="R19" i="37"/>
  <c r="Q21" i="37"/>
  <c r="O17" i="37"/>
  <c r="N19" i="37"/>
  <c r="Z7" i="37"/>
  <c r="R7" i="37"/>
  <c r="K4" i="37"/>
  <c r="L4" i="37" s="1"/>
  <c r="M4" i="37" s="1"/>
  <c r="N4" i="37" s="1"/>
  <c r="O4" i="37" s="1"/>
  <c r="P4" i="37" s="1"/>
  <c r="Q4" i="37" s="1"/>
  <c r="R4" i="37" s="1"/>
  <c r="S4" i="37" s="1"/>
  <c r="T4" i="37" s="1"/>
  <c r="U4" i="37" s="1"/>
  <c r="V4" i="37" s="1"/>
  <c r="W4" i="37" s="1"/>
  <c r="X4" i="37" s="1"/>
  <c r="Y4" i="37" s="1"/>
  <c r="Z4" i="37" s="1"/>
  <c r="AA4" i="37" s="1"/>
  <c r="AB4" i="37" s="1"/>
  <c r="AA6" i="36"/>
  <c r="AA14" i="36"/>
  <c r="AA15" i="36"/>
  <c r="AA16" i="36"/>
  <c r="Z6" i="36"/>
  <c r="Z14" i="36"/>
  <c r="Z15" i="36"/>
  <c r="Z16" i="36"/>
  <c r="Y6" i="36"/>
  <c r="Y14" i="36"/>
  <c r="Y15" i="36"/>
  <c r="Y16" i="36"/>
  <c r="X6" i="36"/>
  <c r="X14" i="36"/>
  <c r="X15" i="36"/>
  <c r="X16" i="36"/>
  <c r="W6" i="36"/>
  <c r="W14" i="36"/>
  <c r="W15" i="36"/>
  <c r="W16" i="36"/>
  <c r="U6" i="36"/>
  <c r="U14" i="36"/>
  <c r="U15" i="36"/>
  <c r="U16" i="36"/>
  <c r="T6" i="36"/>
  <c r="T14" i="36"/>
  <c r="T15" i="36"/>
  <c r="T16" i="36"/>
  <c r="S6" i="36"/>
  <c r="S14" i="36"/>
  <c r="S15" i="36"/>
  <c r="S16" i="36"/>
  <c r="R6" i="36"/>
  <c r="R14" i="36"/>
  <c r="R15" i="36"/>
  <c r="R16" i="36"/>
  <c r="Q6" i="36"/>
  <c r="Q14" i="36"/>
  <c r="Q15" i="36"/>
  <c r="Q16" i="36"/>
  <c r="P6" i="36"/>
  <c r="P14" i="36"/>
  <c r="P15" i="36"/>
  <c r="P16" i="36"/>
  <c r="O6" i="36"/>
  <c r="O14" i="36"/>
  <c r="O15" i="36"/>
  <c r="O16" i="36"/>
  <c r="N6" i="36"/>
  <c r="N14" i="36"/>
  <c r="N15" i="36"/>
  <c r="N16" i="36"/>
  <c r="AA18" i="36"/>
  <c r="AA19" i="36"/>
  <c r="Z18" i="36"/>
  <c r="Z19" i="36"/>
  <c r="Y18" i="36"/>
  <c r="Y19" i="36"/>
  <c r="X18" i="36"/>
  <c r="X19" i="36"/>
  <c r="W18" i="36"/>
  <c r="W19" i="36"/>
  <c r="V18" i="36"/>
  <c r="V19" i="36"/>
  <c r="U18" i="36"/>
  <c r="U19" i="36"/>
  <c r="T18" i="36"/>
  <c r="T19" i="36"/>
  <c r="S18" i="36"/>
  <c r="S19" i="36"/>
  <c r="R18" i="36"/>
  <c r="R19" i="36"/>
  <c r="Q18" i="36"/>
  <c r="Q19" i="36"/>
  <c r="P18" i="36"/>
  <c r="P19" i="36"/>
  <c r="O18" i="36"/>
  <c r="O19" i="36"/>
  <c r="N18" i="36"/>
  <c r="N19" i="36"/>
  <c r="AA7" i="36"/>
  <c r="AA9" i="36"/>
  <c r="AA10" i="36"/>
  <c r="Z7" i="36"/>
  <c r="Z9" i="36"/>
  <c r="Z10" i="36"/>
  <c r="Y7" i="36"/>
  <c r="Y9" i="36"/>
  <c r="Y10" i="36"/>
  <c r="X7" i="36"/>
  <c r="X9" i="36"/>
  <c r="X10" i="36"/>
  <c r="W7" i="36"/>
  <c r="W9" i="36"/>
  <c r="W10" i="36"/>
  <c r="V7" i="36"/>
  <c r="V9" i="36"/>
  <c r="V10" i="36"/>
  <c r="U7" i="36"/>
  <c r="U9" i="36"/>
  <c r="U10" i="36"/>
  <c r="T7" i="36"/>
  <c r="T9" i="36"/>
  <c r="T10" i="36"/>
  <c r="S7" i="36"/>
  <c r="S9" i="36"/>
  <c r="S10" i="36"/>
  <c r="R7" i="36"/>
  <c r="R9" i="36"/>
  <c r="R10" i="36"/>
  <c r="Q7" i="36"/>
  <c r="Q9" i="36"/>
  <c r="Q10" i="36"/>
  <c r="P7" i="36"/>
  <c r="P9" i="36"/>
  <c r="P10" i="36"/>
  <c r="O7" i="36"/>
  <c r="O9" i="36"/>
  <c r="O10" i="36"/>
  <c r="N7" i="36"/>
  <c r="N9" i="36"/>
  <c r="N10" i="36"/>
  <c r="K4" i="36"/>
  <c r="L4" i="36" s="1"/>
  <c r="M4" i="36" s="1"/>
  <c r="N4" i="36" s="1"/>
  <c r="O4" i="36" s="1"/>
  <c r="P4" i="36" s="1"/>
  <c r="Q4" i="36" s="1"/>
  <c r="R4" i="36" s="1"/>
  <c r="S4" i="36" s="1"/>
  <c r="T4" i="36" s="1"/>
  <c r="U4" i="36" s="1"/>
  <c r="V4" i="36" s="1"/>
  <c r="W4" i="36" s="1"/>
  <c r="X4" i="36" s="1"/>
  <c r="Y4" i="36" s="1"/>
  <c r="Z4" i="36" s="1"/>
  <c r="AA4" i="36" s="1"/>
  <c r="AB4" i="36" s="1"/>
  <c r="AA5" i="35"/>
  <c r="Z5" i="35"/>
  <c r="Y5" i="35"/>
  <c r="X5" i="35"/>
  <c r="W5" i="35"/>
  <c r="U5" i="35"/>
  <c r="T5" i="35"/>
  <c r="S5" i="35"/>
  <c r="R5" i="35"/>
  <c r="Q5" i="35"/>
  <c r="P5" i="35"/>
  <c r="O5" i="35"/>
  <c r="N5" i="35"/>
  <c r="AA6" i="43"/>
  <c r="AA7" i="43"/>
  <c r="AA8" i="43"/>
  <c r="AA9" i="43"/>
  <c r="AA18" i="43"/>
  <c r="Z6" i="43"/>
  <c r="Z7" i="43"/>
  <c r="Z8" i="43"/>
  <c r="Z9" i="43"/>
  <c r="Z18" i="43"/>
  <c r="Y6" i="43"/>
  <c r="Y7" i="43"/>
  <c r="Y8" i="43"/>
  <c r="Y9" i="43"/>
  <c r="Y18" i="43"/>
  <c r="X6" i="43"/>
  <c r="X7" i="43"/>
  <c r="X8" i="43"/>
  <c r="X9" i="43"/>
  <c r="X18" i="43"/>
  <c r="W6" i="43"/>
  <c r="W7" i="43"/>
  <c r="W8" i="43"/>
  <c r="W9" i="43"/>
  <c r="W18" i="43"/>
  <c r="U6" i="43"/>
  <c r="U7" i="43"/>
  <c r="U8" i="43"/>
  <c r="U9" i="43"/>
  <c r="U18" i="43"/>
  <c r="T6" i="43"/>
  <c r="T7" i="43"/>
  <c r="T8" i="43"/>
  <c r="T9" i="43"/>
  <c r="T18" i="43"/>
  <c r="S6" i="43"/>
  <c r="S7" i="43"/>
  <c r="S8" i="43"/>
  <c r="S9" i="43"/>
  <c r="S18" i="43"/>
  <c r="R6" i="43"/>
  <c r="R7" i="43"/>
  <c r="R8" i="43"/>
  <c r="R9" i="43"/>
  <c r="R18" i="43"/>
  <c r="Q6" i="43"/>
  <c r="Q7" i="43"/>
  <c r="Q8" i="43"/>
  <c r="Q9" i="43"/>
  <c r="Q18" i="43"/>
  <c r="P6" i="43"/>
  <c r="P7" i="43"/>
  <c r="P8" i="43"/>
  <c r="P9" i="43"/>
  <c r="P18" i="43"/>
  <c r="O6" i="43"/>
  <c r="O7" i="43"/>
  <c r="O8" i="43"/>
  <c r="O9" i="43"/>
  <c r="O18" i="43"/>
  <c r="N6" i="43"/>
  <c r="N7" i="43"/>
  <c r="N8" i="43"/>
  <c r="N9" i="43"/>
  <c r="N18" i="43"/>
  <c r="AA11" i="43"/>
  <c r="AA12" i="43"/>
  <c r="AA13" i="43"/>
  <c r="AA14" i="43"/>
  <c r="AA15" i="43"/>
  <c r="AA16" i="43"/>
  <c r="Z11" i="43"/>
  <c r="Z12" i="43"/>
  <c r="Z13" i="43"/>
  <c r="Z14" i="43"/>
  <c r="Z15" i="43"/>
  <c r="Z16" i="43"/>
  <c r="Y11" i="43"/>
  <c r="Y12" i="43"/>
  <c r="Y13" i="43"/>
  <c r="Y14" i="43"/>
  <c r="Y15" i="43"/>
  <c r="Y16" i="43"/>
  <c r="X11" i="43"/>
  <c r="X12" i="43"/>
  <c r="X13" i="43"/>
  <c r="X14" i="43"/>
  <c r="X15" i="43"/>
  <c r="X16" i="43"/>
  <c r="W11" i="43"/>
  <c r="W12" i="43"/>
  <c r="W13" i="43"/>
  <c r="W14" i="43"/>
  <c r="W15" i="43"/>
  <c r="W16" i="43"/>
  <c r="U11" i="43"/>
  <c r="U12" i="43"/>
  <c r="U13" i="43"/>
  <c r="U14" i="43"/>
  <c r="U15" i="43"/>
  <c r="U16" i="43"/>
  <c r="T11" i="43"/>
  <c r="T12" i="43"/>
  <c r="T13" i="43"/>
  <c r="T14" i="43"/>
  <c r="T15" i="43"/>
  <c r="T16" i="43"/>
  <c r="S11" i="43"/>
  <c r="S12" i="43"/>
  <c r="S13" i="43"/>
  <c r="S14" i="43"/>
  <c r="S15" i="43"/>
  <c r="S16" i="43"/>
  <c r="R11" i="43"/>
  <c r="R12" i="43"/>
  <c r="R13" i="43"/>
  <c r="R14" i="43"/>
  <c r="R15" i="43"/>
  <c r="R16" i="43"/>
  <c r="Q11" i="43"/>
  <c r="Q12" i="43"/>
  <c r="Q13" i="43"/>
  <c r="Q14" i="43"/>
  <c r="Q15" i="43"/>
  <c r="Q16" i="43"/>
  <c r="P11" i="43"/>
  <c r="P12" i="43"/>
  <c r="P13" i="43"/>
  <c r="P14" i="43"/>
  <c r="P15" i="43"/>
  <c r="P16" i="43"/>
  <c r="O11" i="43"/>
  <c r="O12" i="43"/>
  <c r="O13" i="43"/>
  <c r="O14" i="43"/>
  <c r="O15" i="43"/>
  <c r="O16" i="43"/>
  <c r="N11" i="43"/>
  <c r="N12" i="43"/>
  <c r="N13" i="43"/>
  <c r="N14" i="43"/>
  <c r="N15" i="43"/>
  <c r="N16" i="43"/>
  <c r="K4" i="43"/>
  <c r="L4" i="43"/>
  <c r="M4" i="43" s="1"/>
  <c r="N4" i="43" s="1"/>
  <c r="O4" i="43" s="1"/>
  <c r="P4" i="43" s="1"/>
  <c r="Q4" i="43" s="1"/>
  <c r="R4" i="43" s="1"/>
  <c r="S4" i="43" s="1"/>
  <c r="T4" i="43" s="1"/>
  <c r="U4" i="43" s="1"/>
  <c r="V4" i="43" s="1"/>
  <c r="W4" i="43" s="1"/>
  <c r="X4" i="43" s="1"/>
  <c r="Y4" i="43" s="1"/>
  <c r="Z4" i="43" s="1"/>
  <c r="AA4" i="43" s="1"/>
  <c r="AB4" i="43" s="1"/>
  <c r="X5" i="42"/>
  <c r="V5" i="42"/>
  <c r="T5" i="42"/>
  <c r="P5" i="42"/>
  <c r="N5" i="42"/>
  <c r="AA5" i="49"/>
  <c r="Z5" i="49"/>
  <c r="Y5" i="49"/>
  <c r="X5" i="49"/>
  <c r="W5" i="49"/>
  <c r="V5" i="49"/>
  <c r="U5" i="49"/>
  <c r="T5" i="49"/>
  <c r="S5" i="49"/>
  <c r="R5" i="49"/>
  <c r="Q5" i="49"/>
  <c r="P5" i="49"/>
  <c r="O5" i="49"/>
  <c r="N5" i="49"/>
  <c r="AA6" i="22"/>
  <c r="AA17" i="22"/>
  <c r="AA19" i="22" s="1"/>
  <c r="AA20" i="22"/>
  <c r="AA21" i="22"/>
  <c r="AA38" i="22"/>
  <c r="AA46" i="22"/>
  <c r="AA47" i="22"/>
  <c r="AA49" i="22"/>
  <c r="Z6" i="22"/>
  <c r="Z17" i="22"/>
  <c r="Z19" i="22" s="1"/>
  <c r="Z20" i="22"/>
  <c r="Z21" i="22"/>
  <c r="Z38" i="22"/>
  <c r="Z46" i="22"/>
  <c r="Z47" i="22"/>
  <c r="Z49" i="22"/>
  <c r="Y6" i="22"/>
  <c r="Y17" i="22"/>
  <c r="Y19" i="22" s="1"/>
  <c r="Y20" i="22"/>
  <c r="Y21" i="22"/>
  <c r="Y38" i="22"/>
  <c r="Y46" i="22"/>
  <c r="Y47" i="22"/>
  <c r="Y49" i="22"/>
  <c r="X6" i="22"/>
  <c r="X17" i="22"/>
  <c r="X19" i="22" s="1"/>
  <c r="X20" i="22"/>
  <c r="X21" i="22"/>
  <c r="X38" i="22"/>
  <c r="X46" i="22"/>
  <c r="X47" i="22"/>
  <c r="X49" i="22"/>
  <c r="W6" i="22"/>
  <c r="W17" i="22"/>
  <c r="W19" i="22" s="1"/>
  <c r="W20" i="22"/>
  <c r="W21" i="22"/>
  <c r="W38" i="22"/>
  <c r="W46" i="22"/>
  <c r="W47" i="22"/>
  <c r="W49" i="22"/>
  <c r="V47" i="22"/>
  <c r="U6" i="22"/>
  <c r="U17" i="22"/>
  <c r="U19" i="22" s="1"/>
  <c r="U20" i="22"/>
  <c r="U21" i="22"/>
  <c r="U38" i="22"/>
  <c r="U46" i="22"/>
  <c r="U47" i="22"/>
  <c r="U49" i="22"/>
  <c r="T6" i="22"/>
  <c r="T17" i="22"/>
  <c r="T19" i="22" s="1"/>
  <c r="T20" i="22"/>
  <c r="T21" i="22"/>
  <c r="T38" i="22"/>
  <c r="T46" i="22"/>
  <c r="T47" i="22"/>
  <c r="T49" i="22"/>
  <c r="S6" i="22"/>
  <c r="S17" i="22"/>
  <c r="S19" i="22" s="1"/>
  <c r="S20" i="22"/>
  <c r="S21" i="22"/>
  <c r="S38" i="22"/>
  <c r="S46" i="22"/>
  <c r="S47" i="22"/>
  <c r="S49" i="22"/>
  <c r="R6" i="22"/>
  <c r="R17" i="22"/>
  <c r="R19" i="22" s="1"/>
  <c r="R20" i="22"/>
  <c r="R21" i="22"/>
  <c r="R38" i="22"/>
  <c r="R46" i="22"/>
  <c r="R47" i="22"/>
  <c r="R49" i="22"/>
  <c r="Q6" i="22"/>
  <c r="Q17" i="22"/>
  <c r="Q19" i="22" s="1"/>
  <c r="Q20" i="22"/>
  <c r="Q21" i="22"/>
  <c r="Q38" i="22"/>
  <c r="Q46" i="22"/>
  <c r="Q47" i="22"/>
  <c r="Q49" i="22"/>
  <c r="P6" i="22"/>
  <c r="P17" i="22"/>
  <c r="P19" i="22" s="1"/>
  <c r="P20" i="22"/>
  <c r="P21" i="22"/>
  <c r="P38" i="22"/>
  <c r="P46" i="22"/>
  <c r="P47" i="22"/>
  <c r="P49" i="22"/>
  <c r="O6" i="22"/>
  <c r="O17" i="22"/>
  <c r="O19" i="22" s="1"/>
  <c r="O20" i="22"/>
  <c r="O21" i="22"/>
  <c r="O38" i="22"/>
  <c r="O46" i="22"/>
  <c r="O47" i="22"/>
  <c r="O49" i="22"/>
  <c r="N6" i="22"/>
  <c r="N17" i="22"/>
  <c r="N19" i="22" s="1"/>
  <c r="N20" i="22"/>
  <c r="N21" i="22"/>
  <c r="N38" i="22"/>
  <c r="N46" i="22"/>
  <c r="N47" i="22"/>
  <c r="N49" i="22"/>
  <c r="AA39" i="22"/>
  <c r="AA40" i="22"/>
  <c r="AA41" i="22"/>
  <c r="AA42" i="22"/>
  <c r="AA43" i="22"/>
  <c r="Z39" i="22"/>
  <c r="Z40" i="22"/>
  <c r="Z41" i="22"/>
  <c r="Z42" i="22"/>
  <c r="Z43" i="22"/>
  <c r="Y39" i="22"/>
  <c r="Y40" i="22"/>
  <c r="Y41" i="22"/>
  <c r="Y42" i="22"/>
  <c r="Y43" i="22"/>
  <c r="X39" i="22"/>
  <c r="X40" i="22"/>
  <c r="X41" i="22"/>
  <c r="X42" i="22"/>
  <c r="X43" i="22"/>
  <c r="W39" i="22"/>
  <c r="W40" i="22"/>
  <c r="W41" i="22"/>
  <c r="W42" i="22"/>
  <c r="W43" i="22"/>
  <c r="U39" i="22"/>
  <c r="U40" i="22"/>
  <c r="U41" i="22"/>
  <c r="U42" i="22"/>
  <c r="U43" i="22"/>
  <c r="T39" i="22"/>
  <c r="T40" i="22"/>
  <c r="T41" i="22"/>
  <c r="T42" i="22"/>
  <c r="T43" i="22"/>
  <c r="S39" i="22"/>
  <c r="S40" i="22"/>
  <c r="S41" i="22"/>
  <c r="S42" i="22"/>
  <c r="S43" i="22"/>
  <c r="R39" i="22"/>
  <c r="R40" i="22"/>
  <c r="R41" i="22"/>
  <c r="R42" i="22"/>
  <c r="R43" i="22"/>
  <c r="Q39" i="22"/>
  <c r="Q40" i="22"/>
  <c r="Q41" i="22"/>
  <c r="Q42" i="22"/>
  <c r="Q43" i="22"/>
  <c r="P39" i="22"/>
  <c r="P40" i="22"/>
  <c r="P41" i="22"/>
  <c r="P42" i="22"/>
  <c r="P43" i="22"/>
  <c r="O39" i="22"/>
  <c r="O40" i="22"/>
  <c r="O41" i="22"/>
  <c r="O42" i="22"/>
  <c r="O43" i="22"/>
  <c r="N39" i="22"/>
  <c r="N40" i="22"/>
  <c r="N41" i="22"/>
  <c r="N42" i="22"/>
  <c r="N43" i="22"/>
  <c r="AA26" i="22"/>
  <c r="AA27" i="22"/>
  <c r="AA28" i="22"/>
  <c r="AA29" i="22"/>
  <c r="AA30" i="22"/>
  <c r="AA31" i="22"/>
  <c r="AA32" i="22"/>
  <c r="AA33" i="22"/>
  <c r="AA34" i="22"/>
  <c r="AA35" i="22"/>
  <c r="AA36" i="22"/>
  <c r="Z26" i="22"/>
  <c r="Z27" i="22"/>
  <c r="Z28" i="22"/>
  <c r="Z29" i="22"/>
  <c r="Z30" i="22"/>
  <c r="Z31" i="22"/>
  <c r="Z32" i="22"/>
  <c r="Z33" i="22"/>
  <c r="Z34" i="22"/>
  <c r="Z35" i="22"/>
  <c r="Z36" i="22"/>
  <c r="Y26" i="22"/>
  <c r="Y27" i="22"/>
  <c r="Y28" i="22"/>
  <c r="Y29" i="22"/>
  <c r="Y30" i="22"/>
  <c r="Y31" i="22"/>
  <c r="Y32" i="22"/>
  <c r="Y33" i="22"/>
  <c r="Y34" i="22"/>
  <c r="Y35" i="22"/>
  <c r="Y36" i="22"/>
  <c r="X26" i="22"/>
  <c r="X27" i="22"/>
  <c r="X28" i="22"/>
  <c r="X29" i="22"/>
  <c r="X30" i="22"/>
  <c r="X31" i="22"/>
  <c r="X32" i="22"/>
  <c r="X33" i="22"/>
  <c r="X34" i="22"/>
  <c r="X35" i="22"/>
  <c r="X36" i="22"/>
  <c r="W26" i="22"/>
  <c r="W27" i="22"/>
  <c r="W28" i="22"/>
  <c r="W29" i="22"/>
  <c r="W30" i="22"/>
  <c r="W31" i="22"/>
  <c r="W32" i="22"/>
  <c r="W33" i="22"/>
  <c r="W34" i="22"/>
  <c r="W35" i="22"/>
  <c r="W36" i="22"/>
  <c r="U26" i="22"/>
  <c r="U27" i="22"/>
  <c r="U28" i="22"/>
  <c r="U29" i="22"/>
  <c r="U30" i="22"/>
  <c r="U31" i="22"/>
  <c r="U32" i="22"/>
  <c r="U33" i="22"/>
  <c r="U34" i="22"/>
  <c r="U35" i="22"/>
  <c r="U36" i="22"/>
  <c r="T26" i="22"/>
  <c r="T27" i="22"/>
  <c r="T28" i="22"/>
  <c r="T29" i="22"/>
  <c r="T30" i="22"/>
  <c r="T31" i="22"/>
  <c r="T32" i="22"/>
  <c r="T33" i="22"/>
  <c r="T34" i="22"/>
  <c r="T35" i="22"/>
  <c r="T36" i="22"/>
  <c r="S26" i="22"/>
  <c r="S27" i="22"/>
  <c r="S28" i="22"/>
  <c r="S29" i="22"/>
  <c r="S30" i="22"/>
  <c r="S31" i="22"/>
  <c r="S32" i="22"/>
  <c r="S33" i="22"/>
  <c r="S34" i="22"/>
  <c r="S35" i="22"/>
  <c r="S36" i="22"/>
  <c r="R26" i="22"/>
  <c r="R27" i="22"/>
  <c r="R28" i="22"/>
  <c r="R29" i="22"/>
  <c r="R30" i="22"/>
  <c r="R31" i="22"/>
  <c r="R32" i="22"/>
  <c r="R33" i="22"/>
  <c r="R34" i="22"/>
  <c r="R35" i="22"/>
  <c r="R36" i="22"/>
  <c r="Q26" i="22"/>
  <c r="Q27" i="22"/>
  <c r="Q28" i="22"/>
  <c r="Q29" i="22"/>
  <c r="Q30" i="22"/>
  <c r="Q31" i="22"/>
  <c r="Q32" i="22"/>
  <c r="Q33" i="22"/>
  <c r="Q34" i="22"/>
  <c r="Q35" i="22"/>
  <c r="Q36" i="22"/>
  <c r="P26" i="22"/>
  <c r="P27" i="22"/>
  <c r="P28" i="22"/>
  <c r="P29" i="22"/>
  <c r="P30" i="22"/>
  <c r="P31" i="22"/>
  <c r="P32" i="22"/>
  <c r="P33" i="22"/>
  <c r="P34" i="22"/>
  <c r="P35" i="22"/>
  <c r="P36" i="22"/>
  <c r="O26" i="22"/>
  <c r="O27" i="22"/>
  <c r="O28" i="22"/>
  <c r="O29" i="22"/>
  <c r="O30" i="22"/>
  <c r="O31" i="22"/>
  <c r="O32" i="22"/>
  <c r="O33" i="22"/>
  <c r="O34" i="22"/>
  <c r="O35" i="22"/>
  <c r="O36" i="22"/>
  <c r="N26" i="22"/>
  <c r="N27" i="22"/>
  <c r="N28" i="22"/>
  <c r="N29" i="22"/>
  <c r="N30" i="22"/>
  <c r="N31" i="22"/>
  <c r="N32" i="22"/>
  <c r="N33" i="22"/>
  <c r="N34" i="22"/>
  <c r="N35" i="22"/>
  <c r="N36" i="22"/>
  <c r="AA22" i="22"/>
  <c r="Z62" i="3" s="1"/>
  <c r="AA23" i="22"/>
  <c r="Z22" i="22"/>
  <c r="Y62" i="3" s="1"/>
  <c r="Z23" i="22"/>
  <c r="Y22" i="22"/>
  <c r="X62" i="3" s="1"/>
  <c r="Y23" i="22"/>
  <c r="X22" i="22"/>
  <c r="W62" i="3" s="1"/>
  <c r="X23" i="22"/>
  <c r="W22" i="22"/>
  <c r="V62" i="3" s="1"/>
  <c r="W23" i="22"/>
  <c r="U22" i="22"/>
  <c r="T62" i="3" s="1"/>
  <c r="U23" i="22"/>
  <c r="T22" i="22"/>
  <c r="S62" i="3" s="1"/>
  <c r="T23" i="22"/>
  <c r="S22" i="22"/>
  <c r="R62" i="3" s="1"/>
  <c r="S23" i="22"/>
  <c r="R22" i="22"/>
  <c r="Q62" i="3" s="1"/>
  <c r="R23" i="22"/>
  <c r="Q22" i="22"/>
  <c r="P62" i="3" s="1"/>
  <c r="Q23" i="22"/>
  <c r="P22" i="22"/>
  <c r="O62" i="3" s="1"/>
  <c r="P23" i="22"/>
  <c r="O22" i="22"/>
  <c r="O23" i="22"/>
  <c r="N22" i="22"/>
  <c r="M62" i="3" s="1"/>
  <c r="BF62" i="3" s="1"/>
  <c r="N23" i="22"/>
  <c r="AA7" i="22"/>
  <c r="AA8" i="22"/>
  <c r="AA9" i="22"/>
  <c r="AA10" i="22"/>
  <c r="AA11" i="22"/>
  <c r="AA12" i="22"/>
  <c r="AA14" i="22"/>
  <c r="Z7" i="22"/>
  <c r="Z8" i="22"/>
  <c r="Z9" i="22"/>
  <c r="Z10" i="22"/>
  <c r="Z11" i="22"/>
  <c r="Z12" i="22"/>
  <c r="Z14" i="22"/>
  <c r="Y7" i="22"/>
  <c r="Y8" i="22"/>
  <c r="Y9" i="22"/>
  <c r="Y10" i="22"/>
  <c r="Y11" i="22"/>
  <c r="Y12" i="22"/>
  <c r="Y14" i="22"/>
  <c r="X7" i="22"/>
  <c r="X8" i="22"/>
  <c r="X9" i="22"/>
  <c r="X10" i="22"/>
  <c r="X11" i="22"/>
  <c r="X12" i="22"/>
  <c r="X14" i="22"/>
  <c r="W7" i="22"/>
  <c r="W8" i="22"/>
  <c r="W9" i="22"/>
  <c r="W10" i="22"/>
  <c r="W11" i="22"/>
  <c r="W12" i="22"/>
  <c r="W14" i="22"/>
  <c r="U7" i="22"/>
  <c r="U8" i="22"/>
  <c r="U9" i="22"/>
  <c r="U10" i="22"/>
  <c r="U11" i="22"/>
  <c r="U12" i="22"/>
  <c r="U14" i="22"/>
  <c r="T7" i="22"/>
  <c r="T8" i="22"/>
  <c r="T9" i="22"/>
  <c r="T10" i="22"/>
  <c r="T11" i="22"/>
  <c r="T12" i="22"/>
  <c r="T14" i="22"/>
  <c r="S7" i="22"/>
  <c r="S8" i="22"/>
  <c r="S9" i="22"/>
  <c r="S10" i="22"/>
  <c r="S11" i="22"/>
  <c r="S12" i="22"/>
  <c r="S14" i="22"/>
  <c r="R7" i="22"/>
  <c r="R8" i="22"/>
  <c r="R9" i="22"/>
  <c r="R10" i="22"/>
  <c r="R11" i="22"/>
  <c r="R12" i="22"/>
  <c r="R14" i="22"/>
  <c r="Q7" i="22"/>
  <c r="Q8" i="22"/>
  <c r="Q9" i="22"/>
  <c r="Q10" i="22"/>
  <c r="Q11" i="22"/>
  <c r="Q12" i="22"/>
  <c r="Q14" i="22"/>
  <c r="P7" i="22"/>
  <c r="P8" i="22"/>
  <c r="P9" i="22"/>
  <c r="P10" i="22"/>
  <c r="P11" i="22"/>
  <c r="P12" i="22"/>
  <c r="P14" i="22"/>
  <c r="O7" i="22"/>
  <c r="O8" i="22"/>
  <c r="O9" i="22"/>
  <c r="O10" i="22"/>
  <c r="O11" i="22"/>
  <c r="O12" i="22"/>
  <c r="O14" i="22"/>
  <c r="N7" i="22"/>
  <c r="N8" i="22"/>
  <c r="N9" i="22"/>
  <c r="N10" i="22"/>
  <c r="N11" i="22"/>
  <c r="N12" i="22"/>
  <c r="N14" i="22"/>
  <c r="K4" i="22"/>
  <c r="L4" i="22" s="1"/>
  <c r="M4" i="22" s="1"/>
  <c r="N4" i="22" s="1"/>
  <c r="O4" i="22" s="1"/>
  <c r="P4" i="22" s="1"/>
  <c r="Q4" i="22" s="1"/>
  <c r="R4" i="22" s="1"/>
  <c r="S4" i="22" s="1"/>
  <c r="T4" i="22" s="1"/>
  <c r="U4" i="22" s="1"/>
  <c r="V4" i="22" s="1"/>
  <c r="W4" i="22" s="1"/>
  <c r="X4" i="22" s="1"/>
  <c r="Y4" i="22" s="1"/>
  <c r="Z4" i="22" s="1"/>
  <c r="AA4" i="22" s="1"/>
  <c r="AB4" i="22" s="1"/>
  <c r="AB5" i="21"/>
  <c r="AB6" i="21"/>
  <c r="AB9" i="21"/>
  <c r="AB12" i="21"/>
  <c r="AB13" i="21"/>
  <c r="AB14" i="21"/>
  <c r="AB15" i="21"/>
  <c r="AB16" i="21"/>
  <c r="AB17" i="21"/>
  <c r="AB18" i="21"/>
  <c r="AB19" i="21"/>
  <c r="AB20" i="21"/>
  <c r="AB10" i="21"/>
  <c r="AB7" i="21"/>
  <c r="AB6" i="38"/>
  <c r="AB7" i="38"/>
  <c r="AB8" i="38"/>
  <c r="AB15" i="38"/>
  <c r="AB13" i="39"/>
  <c r="AB16" i="39"/>
  <c r="AB17" i="39"/>
  <c r="AB19" i="39" s="1"/>
  <c r="AB36" i="39"/>
  <c r="AB37" i="39"/>
  <c r="AB39" i="39"/>
  <c r="AB31" i="39"/>
  <c r="AB32" i="39"/>
  <c r="AB33" i="39"/>
  <c r="AB21" i="39"/>
  <c r="AB22" i="39"/>
  <c r="AB23" i="39"/>
  <c r="AB24" i="39"/>
  <c r="AB25" i="39"/>
  <c r="AB26" i="39"/>
  <c r="AB27" i="39"/>
  <c r="AB28" i="39"/>
  <c r="AB14" i="39"/>
  <c r="AB7" i="39"/>
  <c r="AB8" i="39"/>
  <c r="AB10" i="39"/>
  <c r="AB11" i="39"/>
  <c r="AB16" i="37"/>
  <c r="AB6" i="36"/>
  <c r="AB14" i="36"/>
  <c r="AB15" i="36"/>
  <c r="AB16" i="36"/>
  <c r="AB18" i="36"/>
  <c r="AB19" i="36"/>
  <c r="AB7" i="36"/>
  <c r="AB9" i="36"/>
  <c r="AB10" i="36"/>
  <c r="AB5" i="35"/>
  <c r="AB6" i="43"/>
  <c r="AB7" i="43"/>
  <c r="AB8" i="43"/>
  <c r="AB9" i="43"/>
  <c r="AB18" i="43"/>
  <c r="AB11" i="43"/>
  <c r="AB12" i="43"/>
  <c r="AB13" i="43"/>
  <c r="AB14" i="43"/>
  <c r="AB15" i="43"/>
  <c r="AB16" i="43"/>
  <c r="AB5" i="49"/>
  <c r="AB6" i="22"/>
  <c r="AB17" i="22"/>
  <c r="AB20" i="22"/>
  <c r="AB21" i="22"/>
  <c r="AB38" i="22"/>
  <c r="AB46" i="22"/>
  <c r="AB47" i="22"/>
  <c r="AB49" i="22"/>
  <c r="AB39" i="22"/>
  <c r="AB40" i="22"/>
  <c r="AB41" i="22"/>
  <c r="AB42" i="22"/>
  <c r="AB43" i="22"/>
  <c r="AB26" i="22"/>
  <c r="AB27" i="22"/>
  <c r="AB28" i="22"/>
  <c r="AB29" i="22"/>
  <c r="AB30" i="22"/>
  <c r="AB31" i="22"/>
  <c r="AB32" i="22"/>
  <c r="AB33" i="22"/>
  <c r="AB34" i="22"/>
  <c r="AB35" i="22"/>
  <c r="AB36" i="22"/>
  <c r="AB22" i="22"/>
  <c r="AA62" i="3" s="1"/>
  <c r="AB23" i="22"/>
  <c r="AB7" i="22"/>
  <c r="AB8" i="22"/>
  <c r="AB9" i="22"/>
  <c r="AB10" i="22"/>
  <c r="AB11" i="22"/>
  <c r="AB12" i="22"/>
  <c r="AB14" i="22"/>
  <c r="AD158" i="3"/>
  <c r="AC158" i="3"/>
  <c r="AD156" i="3"/>
  <c r="AC155" i="3"/>
  <c r="A146" i="3"/>
  <c r="A156" i="3" s="1"/>
  <c r="BF158" i="3"/>
  <c r="F8" i="39"/>
  <c r="F11" i="39"/>
  <c r="BF66" i="3"/>
  <c r="BF61" i="3"/>
  <c r="AD21" i="50"/>
  <c r="N34" i="50"/>
  <c r="N33" i="50"/>
  <c r="N25" i="50"/>
  <c r="N26" i="50"/>
  <c r="N27" i="50"/>
  <c r="N28" i="50"/>
  <c r="N29" i="50"/>
  <c r="N30" i="50"/>
  <c r="N31" i="50"/>
  <c r="N23" i="50"/>
  <c r="N18" i="50"/>
  <c r="N13" i="50"/>
  <c r="N15" i="50"/>
  <c r="N7" i="50"/>
  <c r="K4" i="50"/>
  <c r="L4" i="50" s="1"/>
  <c r="M4" i="50" s="1"/>
  <c r="N4" i="50" s="1"/>
  <c r="O4" i="50" s="1"/>
  <c r="P4" i="50" s="1"/>
  <c r="Q4" i="50" s="1"/>
  <c r="R4" i="50" s="1"/>
  <c r="S4" i="50" s="1"/>
  <c r="T4" i="50" s="1"/>
  <c r="U4" i="50" s="1"/>
  <c r="V4" i="50" s="1"/>
  <c r="W4" i="50" s="1"/>
  <c r="X4" i="50" s="1"/>
  <c r="Y4" i="50" s="1"/>
  <c r="Z4" i="50" s="1"/>
  <c r="AA4" i="50" s="1"/>
  <c r="AB4" i="50" s="1"/>
  <c r="M33" i="50"/>
  <c r="L33" i="50"/>
  <c r="K33" i="50"/>
  <c r="J33" i="50"/>
  <c r="I33" i="50"/>
  <c r="H33" i="50"/>
  <c r="G33" i="50"/>
  <c r="F33" i="50"/>
  <c r="E33" i="50"/>
  <c r="D33" i="50"/>
  <c r="C33" i="50"/>
  <c r="D17" i="50"/>
  <c r="C17" i="50"/>
  <c r="BE116" i="3"/>
  <c r="E8" i="39"/>
  <c r="E11" i="39"/>
  <c r="M8" i="39"/>
  <c r="M11" i="39"/>
  <c r="M6" i="22"/>
  <c r="M17" i="22"/>
  <c r="M19" i="22" s="1"/>
  <c r="M20" i="22"/>
  <c r="M21" i="22"/>
  <c r="M38" i="22"/>
  <c r="M46" i="22"/>
  <c r="M47" i="22"/>
  <c r="M49" i="22"/>
  <c r="M39" i="22"/>
  <c r="M40" i="22"/>
  <c r="M41" i="22"/>
  <c r="M42" i="22"/>
  <c r="M43" i="22"/>
  <c r="M26" i="22"/>
  <c r="M27" i="22"/>
  <c r="M28" i="22"/>
  <c r="M29" i="22"/>
  <c r="M30" i="22"/>
  <c r="M31" i="22"/>
  <c r="M32" i="22"/>
  <c r="M33" i="22"/>
  <c r="M34" i="22"/>
  <c r="M35" i="22"/>
  <c r="M36" i="22"/>
  <c r="M22" i="22"/>
  <c r="L62" i="3" s="1"/>
  <c r="M23" i="22"/>
  <c r="M7" i="22"/>
  <c r="M8" i="22"/>
  <c r="M9" i="22"/>
  <c r="M10" i="22"/>
  <c r="M11" i="22"/>
  <c r="M12" i="22"/>
  <c r="M14" i="22"/>
  <c r="M5" i="21"/>
  <c r="M6" i="21"/>
  <c r="M8" i="21" s="1"/>
  <c r="M9" i="21"/>
  <c r="M12" i="21"/>
  <c r="M13" i="21"/>
  <c r="M14" i="21"/>
  <c r="M15" i="21"/>
  <c r="M16" i="21"/>
  <c r="M17" i="21"/>
  <c r="M18" i="21"/>
  <c r="M19" i="21"/>
  <c r="M20" i="21"/>
  <c r="M10" i="21"/>
  <c r="M7" i="21"/>
  <c r="M6" i="38"/>
  <c r="M7" i="38"/>
  <c r="M8" i="38"/>
  <c r="M15" i="38"/>
  <c r="M13" i="39"/>
  <c r="M15" i="39" s="1"/>
  <c r="M16" i="39"/>
  <c r="M17" i="39"/>
  <c r="M36" i="39"/>
  <c r="M37" i="39"/>
  <c r="M39" i="39"/>
  <c r="M31" i="39"/>
  <c r="M32" i="39"/>
  <c r="M33" i="39"/>
  <c r="M21" i="39"/>
  <c r="M22" i="39"/>
  <c r="M23" i="39"/>
  <c r="M24" i="39"/>
  <c r="M25" i="39"/>
  <c r="M26" i="39"/>
  <c r="M27" i="39"/>
  <c r="M28" i="39"/>
  <c r="M14" i="39"/>
  <c r="M7" i="39"/>
  <c r="M10" i="39"/>
  <c r="M13" i="37"/>
  <c r="M21" i="37"/>
  <c r="M6" i="36"/>
  <c r="M14" i="36"/>
  <c r="M15" i="36"/>
  <c r="M16" i="36"/>
  <c r="M18" i="36"/>
  <c r="M19" i="36"/>
  <c r="M7" i="36"/>
  <c r="M9" i="36"/>
  <c r="M10" i="36"/>
  <c r="M5" i="35"/>
  <c r="M6" i="43"/>
  <c r="M7" i="43"/>
  <c r="M8" i="43"/>
  <c r="M9" i="43"/>
  <c r="M18" i="43"/>
  <c r="M11" i="43"/>
  <c r="M12" i="43"/>
  <c r="M13" i="43"/>
  <c r="M14" i="43"/>
  <c r="M15" i="43"/>
  <c r="M16" i="43"/>
  <c r="M5" i="42"/>
  <c r="M5" i="49"/>
  <c r="M34" i="50"/>
  <c r="M25" i="50"/>
  <c r="M26" i="50"/>
  <c r="M27" i="50"/>
  <c r="M28" i="50"/>
  <c r="M29" i="50"/>
  <c r="M30" i="50"/>
  <c r="M31" i="50"/>
  <c r="M23" i="50"/>
  <c r="M18" i="50"/>
  <c r="M13" i="50"/>
  <c r="M15" i="50"/>
  <c r="M7" i="50"/>
  <c r="A148" i="3"/>
  <c r="A158" i="3" s="1"/>
  <c r="A130" i="3"/>
  <c r="A138" i="3" s="1"/>
  <c r="A129" i="3"/>
  <c r="A137" i="3" s="1"/>
  <c r="A108" i="3"/>
  <c r="A120" i="3" s="1"/>
  <c r="A89" i="3"/>
  <c r="A97" i="3" s="1"/>
  <c r="A66" i="3"/>
  <c r="A80" i="3" s="1"/>
  <c r="A65" i="3"/>
  <c r="A79" i="3" s="1"/>
  <c r="A64" i="3"/>
  <c r="A78" i="3" s="1"/>
  <c r="A63" i="3"/>
  <c r="A45" i="3"/>
  <c r="A54" i="3" s="1"/>
  <c r="A44" i="3"/>
  <c r="A53" i="3" s="1"/>
  <c r="A43" i="3"/>
  <c r="A52" i="3" s="1"/>
  <c r="A42" i="3"/>
  <c r="A51" i="3" s="1"/>
  <c r="A41" i="3"/>
  <c r="A50" i="3" s="1"/>
  <c r="BD116" i="3"/>
  <c r="D8" i="39"/>
  <c r="D11" i="39"/>
  <c r="L8" i="39"/>
  <c r="L11" i="39"/>
  <c r="L49" i="22"/>
  <c r="L47" i="22"/>
  <c r="L46" i="22"/>
  <c r="L43" i="22"/>
  <c r="L42" i="22"/>
  <c r="L41" i="22"/>
  <c r="L40" i="22"/>
  <c r="L39" i="22"/>
  <c r="L38" i="22"/>
  <c r="L36" i="22"/>
  <c r="L35" i="22"/>
  <c r="L34" i="22"/>
  <c r="L33" i="22"/>
  <c r="L32" i="22"/>
  <c r="L31" i="22"/>
  <c r="L30" i="22"/>
  <c r="L29" i="22"/>
  <c r="L28" i="22"/>
  <c r="L27" i="22"/>
  <c r="L26" i="22"/>
  <c r="L23" i="22"/>
  <c r="L22" i="22"/>
  <c r="K62" i="3" s="1"/>
  <c r="L21" i="22"/>
  <c r="L20" i="22"/>
  <c r="L17" i="22"/>
  <c r="L19" i="22" s="1"/>
  <c r="L14" i="22"/>
  <c r="L12" i="22"/>
  <c r="L11" i="22"/>
  <c r="L10" i="22"/>
  <c r="L9" i="22"/>
  <c r="L8" i="22"/>
  <c r="L7" i="22"/>
  <c r="L6" i="22"/>
  <c r="L20" i="21"/>
  <c r="L19" i="21"/>
  <c r="L18" i="21"/>
  <c r="L17" i="21"/>
  <c r="L16" i="21"/>
  <c r="L15" i="21"/>
  <c r="L14" i="21"/>
  <c r="L13" i="21"/>
  <c r="L12" i="21"/>
  <c r="L10" i="21"/>
  <c r="L9" i="21"/>
  <c r="L7" i="21"/>
  <c r="L6" i="21"/>
  <c r="L5" i="21"/>
  <c r="L15" i="38"/>
  <c r="L8" i="38"/>
  <c r="L7" i="38"/>
  <c r="L6" i="38"/>
  <c r="L39" i="39"/>
  <c r="L37" i="39"/>
  <c r="L36" i="39"/>
  <c r="L33" i="39"/>
  <c r="L32" i="39"/>
  <c r="L31" i="39"/>
  <c r="L28" i="39"/>
  <c r="L27" i="39"/>
  <c r="L26" i="39"/>
  <c r="L25" i="39"/>
  <c r="L24" i="39"/>
  <c r="L23" i="39"/>
  <c r="L22" i="39"/>
  <c r="L21" i="39"/>
  <c r="L17" i="39"/>
  <c r="L16" i="39"/>
  <c r="L14" i="39"/>
  <c r="L13" i="39"/>
  <c r="L10" i="39"/>
  <c r="L7" i="39"/>
  <c r="L18" i="37"/>
  <c r="L19" i="36"/>
  <c r="L18" i="36"/>
  <c r="L16" i="36"/>
  <c r="L15" i="36"/>
  <c r="L14" i="36"/>
  <c r="L10" i="36"/>
  <c r="L9" i="36"/>
  <c r="L7" i="36"/>
  <c r="L6" i="36"/>
  <c r="L5" i="35"/>
  <c r="L18" i="43"/>
  <c r="L16" i="43"/>
  <c r="L15" i="43"/>
  <c r="L14" i="43"/>
  <c r="L13" i="43"/>
  <c r="L12" i="43"/>
  <c r="L11" i="43"/>
  <c r="L9" i="43"/>
  <c r="L8" i="43"/>
  <c r="L7" i="43"/>
  <c r="L6" i="43"/>
  <c r="L5" i="42"/>
  <c r="L5" i="49"/>
  <c r="L34" i="50"/>
  <c r="L25" i="50"/>
  <c r="L26" i="50"/>
  <c r="L27" i="50"/>
  <c r="L28" i="50"/>
  <c r="L29" i="50"/>
  <c r="L30" i="50"/>
  <c r="L31" i="50"/>
  <c r="L23" i="50"/>
  <c r="L18" i="50"/>
  <c r="L13" i="50"/>
  <c r="L15" i="50"/>
  <c r="L7" i="50"/>
  <c r="B184" i="28"/>
  <c r="C8" i="39"/>
  <c r="C11" i="39"/>
  <c r="BC89" i="3"/>
  <c r="BC155" i="3"/>
  <c r="J8" i="39"/>
  <c r="J11" i="39"/>
  <c r="BC116" i="3"/>
  <c r="BC95" i="3"/>
  <c r="AD169" i="3"/>
  <c r="AC163" i="3"/>
  <c r="AD143" i="3"/>
  <c r="AC138" i="3"/>
  <c r="AD137" i="3"/>
  <c r="AD136" i="3"/>
  <c r="D9" i="50"/>
  <c r="C9" i="50"/>
  <c r="AC126" i="3"/>
  <c r="K11" i="39"/>
  <c r="I11" i="39"/>
  <c r="H11" i="39"/>
  <c r="G11" i="39"/>
  <c r="K8" i="39"/>
  <c r="I8" i="39"/>
  <c r="H8" i="39"/>
  <c r="G8" i="39"/>
  <c r="J15" i="38"/>
  <c r="I15" i="38"/>
  <c r="H15" i="38"/>
  <c r="G15" i="38"/>
  <c r="D15" i="38"/>
  <c r="C15" i="38"/>
  <c r="E15" i="38"/>
  <c r="F15" i="38"/>
  <c r="K15" i="38"/>
  <c r="AC59" i="3"/>
  <c r="A77" i="3"/>
  <c r="AC80" i="3"/>
  <c r="AD79" i="3"/>
  <c r="AC78" i="3"/>
  <c r="AD77" i="3"/>
  <c r="AC77" i="3"/>
  <c r="AD75" i="3"/>
  <c r="AC75" i="3"/>
  <c r="D15" i="22"/>
  <c r="C65" i="3" s="1"/>
  <c r="C15" i="22"/>
  <c r="B65" i="3" s="1"/>
  <c r="D18" i="22"/>
  <c r="C66" i="3" s="1"/>
  <c r="C18" i="22"/>
  <c r="B66" i="3" s="1"/>
  <c r="D13" i="22"/>
  <c r="C64" i="3" s="1"/>
  <c r="C13" i="22"/>
  <c r="B64" i="3" s="1"/>
  <c r="D48" i="22"/>
  <c r="C63" i="3" s="1"/>
  <c r="C48" i="22"/>
  <c r="B63" i="3" s="1"/>
  <c r="D25" i="22"/>
  <c r="C61" i="3" s="1"/>
  <c r="C25" i="22"/>
  <c r="B61" i="3" s="1"/>
  <c r="D5" i="22"/>
  <c r="C59" i="3"/>
  <c r="C5" i="22"/>
  <c r="B59" i="3" s="1"/>
  <c r="K6" i="22"/>
  <c r="J6" i="22"/>
  <c r="I6" i="22"/>
  <c r="H6" i="22"/>
  <c r="G6" i="22"/>
  <c r="F6" i="22"/>
  <c r="E6" i="22"/>
  <c r="D6" i="22"/>
  <c r="C6" i="22"/>
  <c r="AD52" i="3"/>
  <c r="AD53" i="3"/>
  <c r="AD54" i="3"/>
  <c r="AC50" i="3"/>
  <c r="AC51" i="3"/>
  <c r="AC52" i="3"/>
  <c r="AC54" i="3"/>
  <c r="D10" i="50"/>
  <c r="C42" i="3" s="1"/>
  <c r="D11" i="50"/>
  <c r="C43" i="3" s="1"/>
  <c r="D12" i="50"/>
  <c r="C44" i="3" s="1"/>
  <c r="C10" i="50"/>
  <c r="B42" i="3" s="1"/>
  <c r="C11" i="50"/>
  <c r="B43" i="3" s="1"/>
  <c r="C12" i="50"/>
  <c r="B44" i="3" s="1"/>
  <c r="D14" i="50"/>
  <c r="C45" i="3" s="1"/>
  <c r="C14" i="50"/>
  <c r="B45" i="3" s="1"/>
  <c r="B41" i="3"/>
  <c r="K6" i="43"/>
  <c r="K7" i="43"/>
  <c r="K8" i="43"/>
  <c r="K9" i="43"/>
  <c r="K18" i="43"/>
  <c r="J6" i="43"/>
  <c r="J7" i="43"/>
  <c r="J8" i="43"/>
  <c r="J9" i="43"/>
  <c r="J18" i="43"/>
  <c r="I6" i="43"/>
  <c r="I7" i="43"/>
  <c r="I9" i="43"/>
  <c r="I18" i="43"/>
  <c r="I8" i="43"/>
  <c r="H6" i="43"/>
  <c r="H7" i="43"/>
  <c r="H8" i="43"/>
  <c r="H9" i="43"/>
  <c r="H18" i="43"/>
  <c r="G6" i="43"/>
  <c r="G7" i="43"/>
  <c r="G8" i="43"/>
  <c r="G9" i="43"/>
  <c r="G18" i="43"/>
  <c r="F6" i="43"/>
  <c r="F7" i="43"/>
  <c r="F8" i="43"/>
  <c r="F9" i="43"/>
  <c r="F18" i="43"/>
  <c r="E6" i="43"/>
  <c r="E7" i="43"/>
  <c r="E8" i="43"/>
  <c r="E9" i="43"/>
  <c r="E18" i="43"/>
  <c r="D6" i="43"/>
  <c r="D7" i="43"/>
  <c r="D8" i="43"/>
  <c r="D9" i="43"/>
  <c r="D18" i="43"/>
  <c r="C6" i="43"/>
  <c r="C7" i="43"/>
  <c r="C8" i="43"/>
  <c r="C9" i="43"/>
  <c r="C18" i="43"/>
  <c r="K6" i="36"/>
  <c r="K14" i="36"/>
  <c r="K15" i="36"/>
  <c r="K16" i="36"/>
  <c r="J6" i="36"/>
  <c r="J14" i="36"/>
  <c r="J15" i="36"/>
  <c r="J16" i="36"/>
  <c r="I6" i="36"/>
  <c r="I14" i="36"/>
  <c r="I15" i="36"/>
  <c r="I16" i="36"/>
  <c r="H6" i="36"/>
  <c r="H14" i="36"/>
  <c r="H15" i="36"/>
  <c r="H16" i="36"/>
  <c r="G6" i="36"/>
  <c r="G14" i="36"/>
  <c r="G15" i="36"/>
  <c r="G16" i="36"/>
  <c r="F6" i="36"/>
  <c r="F14" i="36"/>
  <c r="F15" i="36"/>
  <c r="F16" i="36"/>
  <c r="E6" i="36"/>
  <c r="E14" i="36"/>
  <c r="E15" i="36"/>
  <c r="E16" i="36"/>
  <c r="D6" i="36"/>
  <c r="D14" i="36"/>
  <c r="D15" i="36"/>
  <c r="D16" i="36"/>
  <c r="C6" i="36"/>
  <c r="C14" i="36"/>
  <c r="C15" i="36"/>
  <c r="C16" i="36"/>
  <c r="AE24" i="37"/>
  <c r="K13" i="37"/>
  <c r="K23" i="37"/>
  <c r="I6" i="37"/>
  <c r="I13" i="37"/>
  <c r="H14" i="37"/>
  <c r="G6" i="37"/>
  <c r="F10" i="37"/>
  <c r="F14" i="37"/>
  <c r="E23" i="37"/>
  <c r="D10" i="37"/>
  <c r="C13" i="37"/>
  <c r="C23" i="37"/>
  <c r="K13" i="39"/>
  <c r="K16" i="39"/>
  <c r="K17" i="39"/>
  <c r="J13" i="39"/>
  <c r="J16" i="39"/>
  <c r="J17" i="39"/>
  <c r="I13" i="39"/>
  <c r="I16" i="39"/>
  <c r="I17" i="39"/>
  <c r="I19" i="39" s="1"/>
  <c r="H13" i="39"/>
  <c r="H16" i="39"/>
  <c r="H17" i="39"/>
  <c r="G13" i="39"/>
  <c r="G16" i="39"/>
  <c r="G17" i="39"/>
  <c r="F13" i="39"/>
  <c r="F16" i="39"/>
  <c r="F17" i="39"/>
  <c r="E13" i="39"/>
  <c r="E16" i="39"/>
  <c r="E17" i="39"/>
  <c r="D13" i="39"/>
  <c r="D16" i="39"/>
  <c r="D17" i="39"/>
  <c r="C13" i="39"/>
  <c r="C16" i="39"/>
  <c r="C17" i="39"/>
  <c r="K36" i="39"/>
  <c r="K37" i="39"/>
  <c r="K39" i="39"/>
  <c r="J36" i="39"/>
  <c r="J37" i="39"/>
  <c r="J39" i="39"/>
  <c r="I36" i="39"/>
  <c r="I37" i="39"/>
  <c r="I39" i="39"/>
  <c r="H36" i="39"/>
  <c r="H37" i="39"/>
  <c r="H39" i="39"/>
  <c r="G36" i="39"/>
  <c r="G37" i="39"/>
  <c r="G39" i="39"/>
  <c r="F37" i="39"/>
  <c r="F39" i="39"/>
  <c r="F36" i="39"/>
  <c r="E37" i="39"/>
  <c r="E39" i="39"/>
  <c r="E36" i="39"/>
  <c r="D37" i="39"/>
  <c r="D39" i="39"/>
  <c r="D36" i="39"/>
  <c r="C37" i="39"/>
  <c r="C39" i="39"/>
  <c r="C36" i="39"/>
  <c r="K6" i="38"/>
  <c r="K7" i="38"/>
  <c r="K8" i="38"/>
  <c r="J6" i="38"/>
  <c r="J7" i="38"/>
  <c r="J8" i="38"/>
  <c r="I6" i="38"/>
  <c r="I7" i="38"/>
  <c r="I8" i="38"/>
  <c r="H6" i="38"/>
  <c r="H7" i="38"/>
  <c r="H8" i="38"/>
  <c r="G6" i="38"/>
  <c r="G7" i="38"/>
  <c r="G8" i="38"/>
  <c r="F6" i="38"/>
  <c r="F7" i="38"/>
  <c r="F8" i="38"/>
  <c r="E6" i="38"/>
  <c r="E7" i="38"/>
  <c r="E8" i="38"/>
  <c r="D6" i="38"/>
  <c r="D7" i="38"/>
  <c r="D8" i="38"/>
  <c r="C6" i="38"/>
  <c r="C7" i="38"/>
  <c r="C8" i="38"/>
  <c r="K5" i="21"/>
  <c r="K6" i="21"/>
  <c r="K9" i="21"/>
  <c r="K12" i="21"/>
  <c r="K13" i="21"/>
  <c r="K14" i="21"/>
  <c r="J5" i="21"/>
  <c r="J6" i="21"/>
  <c r="J9" i="21"/>
  <c r="J12" i="21"/>
  <c r="J13" i="21"/>
  <c r="J14" i="21"/>
  <c r="I5" i="21"/>
  <c r="I6" i="21"/>
  <c r="I9" i="21"/>
  <c r="I13" i="21"/>
  <c r="I14" i="21"/>
  <c r="I12" i="21"/>
  <c r="H5" i="21"/>
  <c r="H6" i="21"/>
  <c r="H9" i="21"/>
  <c r="H12" i="21"/>
  <c r="H13" i="21"/>
  <c r="H14" i="21"/>
  <c r="G5" i="21"/>
  <c r="G6" i="21"/>
  <c r="G8" i="21" s="1"/>
  <c r="G9" i="21"/>
  <c r="G12" i="21"/>
  <c r="G13" i="21"/>
  <c r="G14" i="21"/>
  <c r="F5" i="21"/>
  <c r="F6" i="21"/>
  <c r="F9" i="21"/>
  <c r="F11" i="21" s="1"/>
  <c r="F12" i="21"/>
  <c r="F13" i="21"/>
  <c r="F14" i="21"/>
  <c r="E5" i="21"/>
  <c r="E6" i="21"/>
  <c r="E9" i="21"/>
  <c r="E12" i="21"/>
  <c r="E13" i="21"/>
  <c r="E14" i="21"/>
  <c r="D5" i="21"/>
  <c r="D6" i="21"/>
  <c r="D9" i="21"/>
  <c r="D12" i="21"/>
  <c r="D13" i="21"/>
  <c r="D14" i="21"/>
  <c r="C5" i="21"/>
  <c r="C6" i="21"/>
  <c r="C9" i="21"/>
  <c r="C12" i="21"/>
  <c r="C13" i="21"/>
  <c r="C14" i="21"/>
  <c r="K17" i="22"/>
  <c r="K19" i="22" s="1"/>
  <c r="K20" i="22"/>
  <c r="K21" i="22"/>
  <c r="K38" i="22"/>
  <c r="K46" i="22"/>
  <c r="K49" i="22"/>
  <c r="K47" i="22"/>
  <c r="J17" i="22"/>
  <c r="J20" i="22"/>
  <c r="J21" i="22"/>
  <c r="J38" i="22"/>
  <c r="J46" i="22"/>
  <c r="J49" i="22"/>
  <c r="J47" i="22"/>
  <c r="I17" i="22"/>
  <c r="I19" i="22" s="1"/>
  <c r="I21" i="22"/>
  <c r="I38" i="22"/>
  <c r="I20" i="22"/>
  <c r="I46" i="22"/>
  <c r="I49" i="22"/>
  <c r="I47" i="22"/>
  <c r="H17" i="22"/>
  <c r="H20" i="22"/>
  <c r="H21" i="22"/>
  <c r="H38" i="22"/>
  <c r="H46" i="22"/>
  <c r="H49" i="22"/>
  <c r="H47" i="22"/>
  <c r="G17" i="22"/>
  <c r="G19" i="22" s="1"/>
  <c r="G20" i="22"/>
  <c r="G21" i="22"/>
  <c r="G38" i="22"/>
  <c r="G46" i="22"/>
  <c r="G49" i="22"/>
  <c r="G47" i="22"/>
  <c r="F17" i="22"/>
  <c r="F19" i="22" s="1"/>
  <c r="F20" i="22"/>
  <c r="F21" i="22"/>
  <c r="F38" i="22"/>
  <c r="F47" i="22"/>
  <c r="F49" i="22"/>
  <c r="F46" i="22"/>
  <c r="E17" i="22"/>
  <c r="E20" i="22"/>
  <c r="E21" i="22"/>
  <c r="E38" i="22"/>
  <c r="E47" i="22"/>
  <c r="E49" i="22"/>
  <c r="E46" i="22"/>
  <c r="D17" i="22"/>
  <c r="D20" i="22"/>
  <c r="D21" i="22"/>
  <c r="D38" i="22"/>
  <c r="D49" i="22"/>
  <c r="D46" i="22"/>
  <c r="D47" i="22"/>
  <c r="C17" i="22"/>
  <c r="C20" i="22"/>
  <c r="C21" i="22"/>
  <c r="C38" i="22"/>
  <c r="C47" i="22"/>
  <c r="C49" i="22"/>
  <c r="C46" i="22"/>
  <c r="C22" i="22"/>
  <c r="B62" i="3" s="1"/>
  <c r="D22" i="22"/>
  <c r="C62" i="3" s="1"/>
  <c r="E22" i="22"/>
  <c r="D62" i="3" s="1"/>
  <c r="F22" i="22"/>
  <c r="E62" i="3" s="1"/>
  <c r="G22" i="22"/>
  <c r="F62" i="3" s="1"/>
  <c r="H22" i="22"/>
  <c r="G62" i="3" s="1"/>
  <c r="I22" i="22"/>
  <c r="H62" i="3" s="1"/>
  <c r="J22" i="22"/>
  <c r="I62" i="3" s="1"/>
  <c r="K22" i="22"/>
  <c r="J62" i="3" s="1"/>
  <c r="K34" i="50"/>
  <c r="J34" i="50"/>
  <c r="I34" i="50"/>
  <c r="H34" i="50"/>
  <c r="G34" i="50"/>
  <c r="F34" i="50"/>
  <c r="E34" i="50"/>
  <c r="D34" i="50"/>
  <c r="C34" i="50"/>
  <c r="K31" i="50"/>
  <c r="J31" i="50"/>
  <c r="I31" i="50"/>
  <c r="H31" i="50"/>
  <c r="G31" i="50"/>
  <c r="F31" i="50"/>
  <c r="E31" i="50"/>
  <c r="D31" i="50"/>
  <c r="C31" i="50"/>
  <c r="K30" i="50"/>
  <c r="J30" i="50"/>
  <c r="I30" i="50"/>
  <c r="H30" i="50"/>
  <c r="G30" i="50"/>
  <c r="F30" i="50"/>
  <c r="E30" i="50"/>
  <c r="D30" i="50"/>
  <c r="C30" i="50"/>
  <c r="K29" i="50"/>
  <c r="J29" i="50"/>
  <c r="I29" i="50"/>
  <c r="H29" i="50"/>
  <c r="G29" i="50"/>
  <c r="F29" i="50"/>
  <c r="E29" i="50"/>
  <c r="D29" i="50"/>
  <c r="C29" i="50"/>
  <c r="K28" i="50"/>
  <c r="J28" i="50"/>
  <c r="I28" i="50"/>
  <c r="H28" i="50"/>
  <c r="G28" i="50"/>
  <c r="F28" i="50"/>
  <c r="E28" i="50"/>
  <c r="D28" i="50"/>
  <c r="C28" i="50"/>
  <c r="K27" i="50"/>
  <c r="J27" i="50"/>
  <c r="I27" i="50"/>
  <c r="H27" i="50"/>
  <c r="G27" i="50"/>
  <c r="F27" i="50"/>
  <c r="E27" i="50"/>
  <c r="D27" i="50"/>
  <c r="C27" i="50"/>
  <c r="K26" i="50"/>
  <c r="J26" i="50"/>
  <c r="I26" i="50"/>
  <c r="H26" i="50"/>
  <c r="G26" i="50"/>
  <c r="F26" i="50"/>
  <c r="E26" i="50"/>
  <c r="D26" i="50"/>
  <c r="C26" i="50"/>
  <c r="K25" i="50"/>
  <c r="J25" i="50"/>
  <c r="I25" i="50"/>
  <c r="H25" i="50"/>
  <c r="G25" i="50"/>
  <c r="F25" i="50"/>
  <c r="E25" i="50"/>
  <c r="D25" i="50"/>
  <c r="C25" i="50"/>
  <c r="K23" i="50"/>
  <c r="J23" i="50"/>
  <c r="I23" i="50"/>
  <c r="H23" i="50"/>
  <c r="G23" i="50"/>
  <c r="F23" i="50"/>
  <c r="E23" i="50"/>
  <c r="D23" i="50"/>
  <c r="C23" i="50"/>
  <c r="K18" i="50"/>
  <c r="J18" i="50"/>
  <c r="I18" i="50"/>
  <c r="H18" i="50"/>
  <c r="G18" i="50"/>
  <c r="F18" i="50"/>
  <c r="E18" i="50"/>
  <c r="D18" i="50"/>
  <c r="C18" i="50"/>
  <c r="K15" i="50"/>
  <c r="J15" i="50"/>
  <c r="I15" i="50"/>
  <c r="H15" i="50"/>
  <c r="G15" i="50"/>
  <c r="F15" i="50"/>
  <c r="E15" i="50"/>
  <c r="D15" i="50"/>
  <c r="C15" i="50"/>
  <c r="K13" i="50"/>
  <c r="J13" i="50"/>
  <c r="I13" i="50"/>
  <c r="H13" i="50"/>
  <c r="G13" i="50"/>
  <c r="F13" i="50"/>
  <c r="E13" i="50"/>
  <c r="D13" i="50"/>
  <c r="C13" i="50"/>
  <c r="K43" i="22"/>
  <c r="J43" i="22"/>
  <c r="I43" i="22"/>
  <c r="H43" i="22"/>
  <c r="G43" i="22"/>
  <c r="F43" i="22"/>
  <c r="E43" i="22"/>
  <c r="D43" i="22"/>
  <c r="C43" i="22"/>
  <c r="K42" i="22"/>
  <c r="J42" i="22"/>
  <c r="I42" i="22"/>
  <c r="H42" i="22"/>
  <c r="G42" i="22"/>
  <c r="F42" i="22"/>
  <c r="E42" i="22"/>
  <c r="D42" i="22"/>
  <c r="C42" i="22"/>
  <c r="K41" i="22"/>
  <c r="J41" i="22"/>
  <c r="I41" i="22"/>
  <c r="H41" i="22"/>
  <c r="G41" i="22"/>
  <c r="F41" i="22"/>
  <c r="E41" i="22"/>
  <c r="D41" i="22"/>
  <c r="C41" i="22"/>
  <c r="K40" i="22"/>
  <c r="J40" i="22"/>
  <c r="I40" i="22"/>
  <c r="H40" i="22"/>
  <c r="G40" i="22"/>
  <c r="F40" i="22"/>
  <c r="E40" i="22"/>
  <c r="D40" i="22"/>
  <c r="C40" i="22"/>
  <c r="K39" i="22"/>
  <c r="J39" i="22"/>
  <c r="I39" i="22"/>
  <c r="H39" i="22"/>
  <c r="G39" i="22"/>
  <c r="F39" i="22"/>
  <c r="E39" i="22"/>
  <c r="D39" i="22"/>
  <c r="C39" i="22"/>
  <c r="K36" i="22"/>
  <c r="J36" i="22"/>
  <c r="I36" i="22"/>
  <c r="H36" i="22"/>
  <c r="G36" i="22"/>
  <c r="F36" i="22"/>
  <c r="E36" i="22"/>
  <c r="D36" i="22"/>
  <c r="C36" i="22"/>
  <c r="K35" i="22"/>
  <c r="J35" i="22"/>
  <c r="I35" i="22"/>
  <c r="H35" i="22"/>
  <c r="G35" i="22"/>
  <c r="F35" i="22"/>
  <c r="E35" i="22"/>
  <c r="D35" i="22"/>
  <c r="C35" i="22"/>
  <c r="K34" i="22"/>
  <c r="J34" i="22"/>
  <c r="I34" i="22"/>
  <c r="H34" i="22"/>
  <c r="G34" i="22"/>
  <c r="F34" i="22"/>
  <c r="E34" i="22"/>
  <c r="D34" i="22"/>
  <c r="C34" i="22"/>
  <c r="K33" i="22"/>
  <c r="J33" i="22"/>
  <c r="I33" i="22"/>
  <c r="H33" i="22"/>
  <c r="G33" i="22"/>
  <c r="F33" i="22"/>
  <c r="E33" i="22"/>
  <c r="D33" i="22"/>
  <c r="C33" i="22"/>
  <c r="K32" i="22"/>
  <c r="J32" i="22"/>
  <c r="I32" i="22"/>
  <c r="H32" i="22"/>
  <c r="G32" i="22"/>
  <c r="F32" i="22"/>
  <c r="E32" i="22"/>
  <c r="D32" i="22"/>
  <c r="C32" i="22"/>
  <c r="K31" i="22"/>
  <c r="J31" i="22"/>
  <c r="I31" i="22"/>
  <c r="H31" i="22"/>
  <c r="G31" i="22"/>
  <c r="F31" i="22"/>
  <c r="E31" i="22"/>
  <c r="D31" i="22"/>
  <c r="C31" i="22"/>
  <c r="K30" i="22"/>
  <c r="J30" i="22"/>
  <c r="I30" i="22"/>
  <c r="H30" i="22"/>
  <c r="G30" i="22"/>
  <c r="F30" i="22"/>
  <c r="E30" i="22"/>
  <c r="D30" i="22"/>
  <c r="C30" i="22"/>
  <c r="K29" i="22"/>
  <c r="J29" i="22"/>
  <c r="I29" i="22"/>
  <c r="H29" i="22"/>
  <c r="G29" i="22"/>
  <c r="F29" i="22"/>
  <c r="E29" i="22"/>
  <c r="D29" i="22"/>
  <c r="C29" i="22"/>
  <c r="K28" i="22"/>
  <c r="J28" i="22"/>
  <c r="I28" i="22"/>
  <c r="H28" i="22"/>
  <c r="G28" i="22"/>
  <c r="F28" i="22"/>
  <c r="E28" i="22"/>
  <c r="D28" i="22"/>
  <c r="C28" i="22"/>
  <c r="K27" i="22"/>
  <c r="J27" i="22"/>
  <c r="I27" i="22"/>
  <c r="H27" i="22"/>
  <c r="G27" i="22"/>
  <c r="F27" i="22"/>
  <c r="E27" i="22"/>
  <c r="D27" i="22"/>
  <c r="C27" i="22"/>
  <c r="K26" i="22"/>
  <c r="J26" i="22"/>
  <c r="I26" i="22"/>
  <c r="H26" i="22"/>
  <c r="G26" i="22"/>
  <c r="F26" i="22"/>
  <c r="E26" i="22"/>
  <c r="D26" i="22"/>
  <c r="C26" i="22"/>
  <c r="K23" i="22"/>
  <c r="J23" i="22"/>
  <c r="I23" i="22"/>
  <c r="H23" i="22"/>
  <c r="G23" i="22"/>
  <c r="F23" i="22"/>
  <c r="E23" i="22"/>
  <c r="D23" i="22"/>
  <c r="C23" i="22"/>
  <c r="K14" i="22"/>
  <c r="J14" i="22"/>
  <c r="I14" i="22"/>
  <c r="H14" i="22"/>
  <c r="G14" i="22"/>
  <c r="F14" i="22"/>
  <c r="E14" i="22"/>
  <c r="D14" i="22"/>
  <c r="C14" i="22"/>
  <c r="K12" i="22"/>
  <c r="J12" i="22"/>
  <c r="I12" i="22"/>
  <c r="H12" i="22"/>
  <c r="G12" i="22"/>
  <c r="F12" i="22"/>
  <c r="E12" i="22"/>
  <c r="D12" i="22"/>
  <c r="C12" i="22"/>
  <c r="K11" i="22"/>
  <c r="J11" i="22"/>
  <c r="I11" i="22"/>
  <c r="H11" i="22"/>
  <c r="G11" i="22"/>
  <c r="F11" i="22"/>
  <c r="E11" i="22"/>
  <c r="D11" i="22"/>
  <c r="C11" i="22"/>
  <c r="K10" i="22"/>
  <c r="J10" i="22"/>
  <c r="I10" i="22"/>
  <c r="H10" i="22"/>
  <c r="G10" i="22"/>
  <c r="F10" i="22"/>
  <c r="E10" i="22"/>
  <c r="D10" i="22"/>
  <c r="C10" i="22"/>
  <c r="K9" i="22"/>
  <c r="J9" i="22"/>
  <c r="I9" i="22"/>
  <c r="H9" i="22"/>
  <c r="G9" i="22"/>
  <c r="F9" i="22"/>
  <c r="E9" i="22"/>
  <c r="D9" i="22"/>
  <c r="C9" i="22"/>
  <c r="K8" i="22"/>
  <c r="J8" i="22"/>
  <c r="I8" i="22"/>
  <c r="H8" i="22"/>
  <c r="G8" i="22"/>
  <c r="F8" i="22"/>
  <c r="E8" i="22"/>
  <c r="D8" i="22"/>
  <c r="C8" i="22"/>
  <c r="K7" i="22"/>
  <c r="J7" i="22"/>
  <c r="I7" i="22"/>
  <c r="H7" i="22"/>
  <c r="G7" i="22"/>
  <c r="F7" i="22"/>
  <c r="E7" i="22"/>
  <c r="D7" i="22"/>
  <c r="C7" i="22"/>
  <c r="K20" i="21"/>
  <c r="J20" i="21"/>
  <c r="I20" i="21"/>
  <c r="H20" i="21"/>
  <c r="G20" i="21"/>
  <c r="F20" i="21"/>
  <c r="E20" i="21"/>
  <c r="D20" i="21"/>
  <c r="C20" i="21"/>
  <c r="K19" i="21"/>
  <c r="J19" i="21"/>
  <c r="I19" i="21"/>
  <c r="H19" i="21"/>
  <c r="G19" i="21"/>
  <c r="F19" i="21"/>
  <c r="E19" i="21"/>
  <c r="D19" i="21"/>
  <c r="C19" i="21"/>
  <c r="K18" i="21"/>
  <c r="J18" i="21"/>
  <c r="I18" i="21"/>
  <c r="H18" i="21"/>
  <c r="G18" i="21"/>
  <c r="F18" i="21"/>
  <c r="E18" i="21"/>
  <c r="D18" i="21"/>
  <c r="C18" i="21"/>
  <c r="K17" i="21"/>
  <c r="J17" i="21"/>
  <c r="I17" i="21"/>
  <c r="H17" i="21"/>
  <c r="G17" i="21"/>
  <c r="F17" i="21"/>
  <c r="E17" i="21"/>
  <c r="D17" i="21"/>
  <c r="C17" i="21"/>
  <c r="K16" i="21"/>
  <c r="J16" i="21"/>
  <c r="I16" i="21"/>
  <c r="H16" i="21"/>
  <c r="G16" i="21"/>
  <c r="F16" i="21"/>
  <c r="E16" i="21"/>
  <c r="D16" i="21"/>
  <c r="C16" i="21"/>
  <c r="K15" i="21"/>
  <c r="J15" i="21"/>
  <c r="I15" i="21"/>
  <c r="H15" i="21"/>
  <c r="G15" i="21"/>
  <c r="F15" i="21"/>
  <c r="E15" i="21"/>
  <c r="D15" i="21"/>
  <c r="C15" i="21"/>
  <c r="K10" i="21"/>
  <c r="J10" i="21"/>
  <c r="I10" i="21"/>
  <c r="H10" i="21"/>
  <c r="G10" i="21"/>
  <c r="F10" i="21"/>
  <c r="E10" i="21"/>
  <c r="E11" i="21" s="1"/>
  <c r="D10" i="21"/>
  <c r="C10" i="21"/>
  <c r="K7" i="21"/>
  <c r="K8" i="21" s="1"/>
  <c r="J7" i="21"/>
  <c r="J8" i="21" s="1"/>
  <c r="I7" i="21"/>
  <c r="H7" i="21"/>
  <c r="G7" i="21"/>
  <c r="F7" i="21"/>
  <c r="E7" i="21"/>
  <c r="E8" i="21" s="1"/>
  <c r="D7" i="21"/>
  <c r="C7" i="21"/>
  <c r="C8" i="21" s="1"/>
  <c r="K33" i="39"/>
  <c r="J33" i="39"/>
  <c r="I33" i="39"/>
  <c r="H33" i="39"/>
  <c r="G33" i="39"/>
  <c r="F33" i="39"/>
  <c r="E33" i="39"/>
  <c r="D33" i="39"/>
  <c r="C33" i="39"/>
  <c r="K32" i="39"/>
  <c r="J32" i="39"/>
  <c r="I32" i="39"/>
  <c r="H32" i="39"/>
  <c r="G32" i="39"/>
  <c r="F32" i="39"/>
  <c r="E32" i="39"/>
  <c r="D32" i="39"/>
  <c r="C32" i="39"/>
  <c r="K31" i="39"/>
  <c r="J31" i="39"/>
  <c r="I31" i="39"/>
  <c r="H31" i="39"/>
  <c r="G31" i="39"/>
  <c r="F31" i="39"/>
  <c r="E31" i="39"/>
  <c r="D31" i="39"/>
  <c r="C31" i="39"/>
  <c r="K28" i="39"/>
  <c r="J28" i="39"/>
  <c r="I28" i="39"/>
  <c r="H28" i="39"/>
  <c r="G28" i="39"/>
  <c r="F28" i="39"/>
  <c r="E28" i="39"/>
  <c r="D28" i="39"/>
  <c r="C28" i="39"/>
  <c r="K27" i="39"/>
  <c r="J27" i="39"/>
  <c r="I27" i="39"/>
  <c r="H27" i="39"/>
  <c r="G27" i="39"/>
  <c r="F27" i="39"/>
  <c r="E27" i="39"/>
  <c r="D27" i="39"/>
  <c r="C27" i="39"/>
  <c r="K26" i="39"/>
  <c r="J26" i="39"/>
  <c r="I26" i="39"/>
  <c r="H26" i="39"/>
  <c r="G26" i="39"/>
  <c r="F26" i="39"/>
  <c r="E26" i="39"/>
  <c r="D26" i="39"/>
  <c r="C26" i="39"/>
  <c r="K25" i="39"/>
  <c r="J25" i="39"/>
  <c r="I25" i="39"/>
  <c r="H25" i="39"/>
  <c r="G25" i="39"/>
  <c r="F25" i="39"/>
  <c r="E25" i="39"/>
  <c r="D25" i="39"/>
  <c r="C25" i="39"/>
  <c r="K24" i="39"/>
  <c r="J24" i="39"/>
  <c r="I24" i="39"/>
  <c r="H24" i="39"/>
  <c r="G24" i="39"/>
  <c r="F24" i="39"/>
  <c r="E24" i="39"/>
  <c r="D24" i="39"/>
  <c r="C24" i="39"/>
  <c r="K23" i="39"/>
  <c r="J23" i="39"/>
  <c r="I23" i="39"/>
  <c r="H23" i="39"/>
  <c r="G23" i="39"/>
  <c r="F23" i="39"/>
  <c r="E23" i="39"/>
  <c r="D23" i="39"/>
  <c r="C23" i="39"/>
  <c r="K22" i="39"/>
  <c r="J22" i="39"/>
  <c r="I22" i="39"/>
  <c r="H22" i="39"/>
  <c r="G22" i="39"/>
  <c r="F22" i="39"/>
  <c r="E22" i="39"/>
  <c r="D22" i="39"/>
  <c r="C22" i="39"/>
  <c r="K21" i="39"/>
  <c r="J21" i="39"/>
  <c r="I21" i="39"/>
  <c r="H21" i="39"/>
  <c r="G21" i="39"/>
  <c r="F21" i="39"/>
  <c r="E21" i="39"/>
  <c r="D21" i="39"/>
  <c r="C21" i="39"/>
  <c r="K14" i="39"/>
  <c r="J14" i="39"/>
  <c r="I14" i="39"/>
  <c r="H14" i="39"/>
  <c r="G14" i="39"/>
  <c r="F14" i="39"/>
  <c r="E14" i="39"/>
  <c r="D14" i="39"/>
  <c r="C14" i="39"/>
  <c r="K10" i="39"/>
  <c r="J10" i="39"/>
  <c r="I10" i="39"/>
  <c r="H10" i="39"/>
  <c r="G10" i="39"/>
  <c r="F10" i="39"/>
  <c r="E10" i="39"/>
  <c r="D10" i="39"/>
  <c r="C10" i="39"/>
  <c r="K7" i="39"/>
  <c r="J7" i="39"/>
  <c r="I7" i="39"/>
  <c r="H7" i="39"/>
  <c r="G7" i="39"/>
  <c r="F7" i="39"/>
  <c r="E7" i="39"/>
  <c r="D7" i="39"/>
  <c r="C7" i="39"/>
  <c r="K21" i="37"/>
  <c r="I21" i="37"/>
  <c r="C21" i="37"/>
  <c r="J20" i="37"/>
  <c r="D20" i="37"/>
  <c r="K19" i="37"/>
  <c r="E19" i="37"/>
  <c r="C19" i="37"/>
  <c r="J18" i="37"/>
  <c r="F18" i="37"/>
  <c r="D18" i="37"/>
  <c r="K17" i="37"/>
  <c r="G17" i="37"/>
  <c r="E17" i="37"/>
  <c r="C17" i="37"/>
  <c r="H16" i="37"/>
  <c r="F16" i="37"/>
  <c r="D16" i="37"/>
  <c r="I7" i="37"/>
  <c r="G7" i="37"/>
  <c r="E7" i="37"/>
  <c r="K19" i="36"/>
  <c r="J19" i="36"/>
  <c r="I19" i="36"/>
  <c r="H19" i="36"/>
  <c r="G19" i="36"/>
  <c r="F19" i="36"/>
  <c r="E19" i="36"/>
  <c r="D19" i="36"/>
  <c r="C19" i="36"/>
  <c r="K18" i="36"/>
  <c r="J18" i="36"/>
  <c r="I18" i="36"/>
  <c r="H18" i="36"/>
  <c r="G18" i="36"/>
  <c r="F18" i="36"/>
  <c r="E18" i="36"/>
  <c r="D18" i="36"/>
  <c r="C18" i="36"/>
  <c r="K10" i="36"/>
  <c r="J10" i="36"/>
  <c r="I10" i="36"/>
  <c r="H10" i="36"/>
  <c r="G10" i="36"/>
  <c r="F10" i="36"/>
  <c r="E10" i="36"/>
  <c r="D10" i="36"/>
  <c r="C10" i="36"/>
  <c r="K9" i="36"/>
  <c r="J9" i="36"/>
  <c r="I9" i="36"/>
  <c r="H9" i="36"/>
  <c r="G9" i="36"/>
  <c r="F9" i="36"/>
  <c r="E9" i="36"/>
  <c r="D9" i="36"/>
  <c r="C9" i="36"/>
  <c r="K7" i="36"/>
  <c r="J7" i="36"/>
  <c r="I7" i="36"/>
  <c r="H7" i="36"/>
  <c r="G7" i="36"/>
  <c r="F7" i="36"/>
  <c r="E7" i="36"/>
  <c r="D7" i="36"/>
  <c r="C7" i="36"/>
  <c r="K5" i="35"/>
  <c r="J5" i="35"/>
  <c r="I5" i="35"/>
  <c r="H5" i="35"/>
  <c r="G5" i="35"/>
  <c r="F5" i="35"/>
  <c r="E5" i="35"/>
  <c r="D5" i="35"/>
  <c r="C5" i="35"/>
  <c r="K16" i="43"/>
  <c r="J16" i="43"/>
  <c r="I16" i="43"/>
  <c r="H16" i="43"/>
  <c r="G16" i="43"/>
  <c r="F16" i="43"/>
  <c r="E16" i="43"/>
  <c r="D16" i="43"/>
  <c r="C16" i="43"/>
  <c r="K15" i="43"/>
  <c r="J15" i="43"/>
  <c r="I15" i="43"/>
  <c r="H15" i="43"/>
  <c r="G15" i="43"/>
  <c r="F15" i="43"/>
  <c r="E15" i="43"/>
  <c r="D15" i="43"/>
  <c r="C15" i="43"/>
  <c r="K14" i="43"/>
  <c r="J14" i="43"/>
  <c r="I14" i="43"/>
  <c r="H14" i="43"/>
  <c r="G14" i="43"/>
  <c r="F14" i="43"/>
  <c r="E14" i="43"/>
  <c r="D14" i="43"/>
  <c r="C14" i="43"/>
  <c r="K13" i="43"/>
  <c r="J13" i="43"/>
  <c r="I13" i="43"/>
  <c r="H13" i="43"/>
  <c r="G13" i="43"/>
  <c r="F13" i="43"/>
  <c r="E13" i="43"/>
  <c r="D13" i="43"/>
  <c r="C13" i="43"/>
  <c r="K12" i="43"/>
  <c r="J12" i="43"/>
  <c r="I12" i="43"/>
  <c r="H12" i="43"/>
  <c r="G12" i="43"/>
  <c r="F12" i="43"/>
  <c r="E12" i="43"/>
  <c r="D12" i="43"/>
  <c r="C12" i="43"/>
  <c r="K11" i="43"/>
  <c r="J11" i="43"/>
  <c r="I11" i="43"/>
  <c r="H11" i="43"/>
  <c r="G11" i="43"/>
  <c r="F11" i="43"/>
  <c r="E11" i="43"/>
  <c r="D11" i="43"/>
  <c r="C11" i="43"/>
  <c r="K5" i="42"/>
  <c r="J5" i="42"/>
  <c r="I5" i="42"/>
  <c r="H5" i="42"/>
  <c r="G5" i="42"/>
  <c r="F5" i="42"/>
  <c r="E5" i="42"/>
  <c r="D5" i="42"/>
  <c r="C5" i="42"/>
  <c r="K5" i="49"/>
  <c r="J5" i="49"/>
  <c r="I5" i="49"/>
  <c r="H5" i="49"/>
  <c r="G5" i="49"/>
  <c r="F5" i="49"/>
  <c r="E5" i="49"/>
  <c r="D5" i="49"/>
  <c r="C5" i="49"/>
  <c r="K4" i="38"/>
  <c r="L4" i="38" s="1"/>
  <c r="M4" i="38" s="1"/>
  <c r="N4" i="38" s="1"/>
  <c r="O4" i="38" s="1"/>
  <c r="P4" i="38" s="1"/>
  <c r="Q4" i="38" s="1"/>
  <c r="R4" i="38" s="1"/>
  <c r="S4" i="38" s="1"/>
  <c r="T4" i="38" s="1"/>
  <c r="U4" i="38" s="1"/>
  <c r="V4" i="38" s="1"/>
  <c r="W4" i="38" s="1"/>
  <c r="X4" i="38" s="1"/>
  <c r="Y4" i="38" s="1"/>
  <c r="Z4" i="38" s="1"/>
  <c r="AA4" i="38" s="1"/>
  <c r="AB4" i="38" s="1"/>
  <c r="K4" i="35"/>
  <c r="L4" i="35" s="1"/>
  <c r="M4" i="35" s="1"/>
  <c r="N4" i="35" s="1"/>
  <c r="O4" i="35" s="1"/>
  <c r="P4" i="35" s="1"/>
  <c r="Q4" i="35" s="1"/>
  <c r="R4" i="35" s="1"/>
  <c r="S4" i="35" s="1"/>
  <c r="T4" i="35" s="1"/>
  <c r="U4" i="35" s="1"/>
  <c r="V4" i="35" s="1"/>
  <c r="W4" i="35" s="1"/>
  <c r="X4" i="35" s="1"/>
  <c r="Y4" i="35" s="1"/>
  <c r="Z4" i="35" s="1"/>
  <c r="AA4" i="35" s="1"/>
  <c r="AB4" i="35" s="1"/>
  <c r="K4" i="42"/>
  <c r="L4" i="42" s="1"/>
  <c r="M4" i="42" s="1"/>
  <c r="N4" i="42" s="1"/>
  <c r="O4" i="42" s="1"/>
  <c r="P4" i="42" s="1"/>
  <c r="Q4" i="42" s="1"/>
  <c r="R4" i="42" s="1"/>
  <c r="S4" i="42" s="1"/>
  <c r="T4" i="42" s="1"/>
  <c r="U4" i="42" s="1"/>
  <c r="V4" i="42" s="1"/>
  <c r="W4" i="42" s="1"/>
  <c r="X4" i="42" s="1"/>
  <c r="Y4" i="42" s="1"/>
  <c r="Z4" i="42" s="1"/>
  <c r="AA4" i="42" s="1"/>
  <c r="AB4" i="42" s="1"/>
  <c r="K4" i="49"/>
  <c r="L4" i="49" s="1"/>
  <c r="M4" i="49" s="1"/>
  <c r="N4" i="49" s="1"/>
  <c r="O4" i="49" s="1"/>
  <c r="P4" i="49" s="1"/>
  <c r="Q4" i="49" s="1"/>
  <c r="R4" i="49" s="1"/>
  <c r="S4" i="49" s="1"/>
  <c r="T4" i="49" s="1"/>
  <c r="U4" i="49" s="1"/>
  <c r="V4" i="49" s="1"/>
  <c r="W4" i="49" s="1"/>
  <c r="X4" i="49" s="1"/>
  <c r="Y4" i="49" s="1"/>
  <c r="Z4" i="49" s="1"/>
  <c r="AA4" i="49" s="1"/>
  <c r="AB4" i="49" s="1"/>
  <c r="AE7" i="50"/>
  <c r="AD7" i="50"/>
  <c r="J7" i="50"/>
  <c r="I7" i="50"/>
  <c r="H7" i="50"/>
  <c r="G7" i="50"/>
  <c r="F7" i="50"/>
  <c r="E7" i="50"/>
  <c r="D7" i="50"/>
  <c r="AD5" i="50"/>
  <c r="J19" i="22"/>
  <c r="E19" i="22"/>
  <c r="C19" i="22"/>
  <c r="AE11" i="21"/>
  <c r="AE37" i="22"/>
  <c r="AE24" i="22"/>
  <c r="AD19" i="39"/>
  <c r="AE20" i="36"/>
  <c r="AE13" i="36"/>
  <c r="A55" i="3"/>
  <c r="A75" i="3"/>
  <c r="A81" i="3"/>
  <c r="A95" i="3"/>
  <c r="A98" i="3"/>
  <c r="A116" i="3"/>
  <c r="A119" i="3"/>
  <c r="A121" i="3"/>
  <c r="A122" i="3"/>
  <c r="A136" i="3"/>
  <c r="A139" i="3"/>
  <c r="A155" i="3"/>
  <c r="A159" i="3"/>
  <c r="A169" i="3"/>
  <c r="A170" i="3"/>
  <c r="B2" i="28"/>
  <c r="B28" i="28"/>
  <c r="B54" i="28"/>
  <c r="B80" i="28"/>
  <c r="B106" i="28"/>
  <c r="B132" i="28"/>
  <c r="B158" i="28"/>
  <c r="BE65" i="3" l="1"/>
  <c r="BF63" i="3"/>
  <c r="R166" i="3"/>
  <c r="BK166" i="3" s="1"/>
  <c r="BN78" i="3"/>
  <c r="BL137" i="3"/>
  <c r="BN137" i="3"/>
  <c r="BL158" i="3"/>
  <c r="BN158" i="3"/>
  <c r="BN96" i="3"/>
  <c r="BF116" i="3"/>
  <c r="BK147" i="3"/>
  <c r="BE64" i="3"/>
  <c r="BN77" i="3"/>
  <c r="BL136" i="3"/>
  <c r="BN136" i="3"/>
  <c r="BL156" i="3"/>
  <c r="BN156" i="3"/>
  <c r="BN169" i="3"/>
  <c r="BG97" i="3"/>
  <c r="BL155" i="3"/>
  <c r="BN155" i="3"/>
  <c r="BE95" i="3"/>
  <c r="N166" i="3"/>
  <c r="BG166" i="3" s="1"/>
  <c r="BE63" i="3"/>
  <c r="BK137" i="3"/>
  <c r="BM137" i="3"/>
  <c r="BM157" i="3"/>
  <c r="BF169" i="3"/>
  <c r="BK95" i="3"/>
  <c r="BE158" i="3"/>
  <c r="BM87" i="3"/>
  <c r="BL88" i="3"/>
  <c r="BE80" i="3"/>
  <c r="BL95" i="3"/>
  <c r="BC136" i="3"/>
  <c r="BE136" i="3"/>
  <c r="BE156" i="3"/>
  <c r="BM88" i="3"/>
  <c r="BK89" i="3"/>
  <c r="BM165" i="3"/>
  <c r="BM80" i="3"/>
  <c r="BL87" i="3"/>
  <c r="BL165" i="3"/>
  <c r="BL117" i="3"/>
  <c r="BK76" i="3"/>
  <c r="BD64" i="3"/>
  <c r="BE61" i="3"/>
  <c r="BL50" i="3"/>
  <c r="BC77" i="3"/>
  <c r="BD138" i="3"/>
  <c r="BK138" i="3"/>
  <c r="BM138" i="3"/>
  <c r="BK169" i="3"/>
  <c r="BI79" i="3"/>
  <c r="BI155" i="3"/>
  <c r="BL89" i="3"/>
  <c r="E166" i="3"/>
  <c r="BF165" i="3"/>
  <c r="BN117" i="3"/>
  <c r="BM158" i="3"/>
  <c r="BI78" i="3"/>
  <c r="BM89" i="3"/>
  <c r="BD76" i="3"/>
  <c r="BD79" i="3"/>
  <c r="BK79" i="3"/>
  <c r="BK136" i="3"/>
  <c r="BM136" i="3"/>
  <c r="BK156" i="3"/>
  <c r="BM156" i="3"/>
  <c r="BL169" i="3"/>
  <c r="BN119" i="3"/>
  <c r="BK157" i="3"/>
  <c r="BK158" i="3"/>
  <c r="BL116" i="3"/>
  <c r="BL44" i="3"/>
  <c r="BD78" i="3"/>
  <c r="BE75" i="3"/>
  <c r="BK78" i="3"/>
  <c r="BK97" i="3"/>
  <c r="BD158" i="3"/>
  <c r="BF156" i="3"/>
  <c r="BK155" i="3"/>
  <c r="BM155" i="3"/>
  <c r="BK96" i="3"/>
  <c r="BL157" i="3"/>
  <c r="AD12" i="39"/>
  <c r="AD15" i="39"/>
  <c r="BC120" i="3"/>
  <c r="BL119" i="3"/>
  <c r="Q18" i="39"/>
  <c r="P105" i="3" s="1"/>
  <c r="BK117" i="3"/>
  <c r="BF120" i="3"/>
  <c r="BC19" i="39"/>
  <c r="BM117" i="3"/>
  <c r="AJ15" i="39"/>
  <c r="AH19" i="39"/>
  <c r="AL19" i="39"/>
  <c r="AP19" i="39"/>
  <c r="AQ15" i="39"/>
  <c r="AU15" i="39"/>
  <c r="BK116" i="3"/>
  <c r="BM120" i="3"/>
  <c r="G5" i="39"/>
  <c r="F102" i="3" s="1"/>
  <c r="C20" i="39"/>
  <c r="B104" i="3" s="1"/>
  <c r="Z20" i="39"/>
  <c r="Y104" i="3" s="1"/>
  <c r="S30" i="39"/>
  <c r="R107" i="3" s="1"/>
  <c r="I6" i="39"/>
  <c r="T6" i="39"/>
  <c r="D18" i="39"/>
  <c r="C105" i="3" s="1"/>
  <c r="Z18" i="39"/>
  <c r="Y105" i="3" s="1"/>
  <c r="AE15" i="39"/>
  <c r="BM119" i="3"/>
  <c r="F15" i="39"/>
  <c r="Q19" i="39"/>
  <c r="AO19" i="39"/>
  <c r="BM116" i="3"/>
  <c r="Z19" i="39"/>
  <c r="Y19" i="39"/>
  <c r="BL120" i="3"/>
  <c r="L18" i="39"/>
  <c r="K105" i="3" s="1"/>
  <c r="BC138" i="3"/>
  <c r="BC76" i="3"/>
  <c r="AT98" i="3"/>
  <c r="BL98" i="3" s="1"/>
  <c r="AX98" i="3"/>
  <c r="BI158" i="3"/>
  <c r="BJ119" i="3"/>
  <c r="B90" i="3"/>
  <c r="F166" i="3"/>
  <c r="BG165" i="3"/>
  <c r="BJ97" i="3"/>
  <c r="BD137" i="3"/>
  <c r="AH121" i="3"/>
  <c r="BF117" i="3"/>
  <c r="Z166" i="3"/>
  <c r="BJ76" i="3"/>
  <c r="BC65" i="3"/>
  <c r="BD156" i="3"/>
  <c r="T166" i="3"/>
  <c r="BM166" i="3" s="1"/>
  <c r="BE62" i="3"/>
  <c r="BC78" i="3"/>
  <c r="BF119" i="3"/>
  <c r="BJ120" i="3"/>
  <c r="V166" i="3"/>
  <c r="AD139" i="3"/>
  <c r="BA14" i="38"/>
  <c r="AO59" i="3"/>
  <c r="BG75" i="3" s="1"/>
  <c r="AP7" i="50"/>
  <c r="K7" i="50"/>
  <c r="BC64" i="3"/>
  <c r="AG19" i="22"/>
  <c r="AK19" i="22"/>
  <c r="T59" i="3"/>
  <c r="BM62" i="3" s="1"/>
  <c r="U7" i="50"/>
  <c r="P59" i="3"/>
  <c r="P67" i="3" s="1"/>
  <c r="BI67" i="3" s="1"/>
  <c r="Q7" i="50"/>
  <c r="AB22" i="21"/>
  <c r="AE22" i="21"/>
  <c r="AK45" i="22"/>
  <c r="AK50" i="22" s="1"/>
  <c r="AS45" i="22"/>
  <c r="BC62" i="3"/>
  <c r="BC66" i="3"/>
  <c r="O8" i="21"/>
  <c r="AX12" i="37"/>
  <c r="W11" i="36"/>
  <c r="V147" i="3" s="1"/>
  <c r="O11" i="36"/>
  <c r="N147" i="3" s="1"/>
  <c r="G11" i="36"/>
  <c r="F147" i="3" s="1"/>
  <c r="N5" i="36"/>
  <c r="M143" i="3" s="1"/>
  <c r="Y12" i="36"/>
  <c r="X148" i="3" s="1"/>
  <c r="Q12" i="36"/>
  <c r="P148" i="3" s="1"/>
  <c r="I12" i="36"/>
  <c r="H148" i="3" s="1"/>
  <c r="AA8" i="36"/>
  <c r="Z146" i="3" s="1"/>
  <c r="S8" i="36"/>
  <c r="R146" i="3" s="1"/>
  <c r="BK146" i="3" s="1"/>
  <c r="K8" i="36"/>
  <c r="J146" i="3" s="1"/>
  <c r="C8" i="36"/>
  <c r="B146" i="3" s="1"/>
  <c r="U17" i="36"/>
  <c r="T145" i="3" s="1"/>
  <c r="M17" i="36"/>
  <c r="L145" i="3" s="1"/>
  <c r="E17" i="36"/>
  <c r="D145" i="3" s="1"/>
  <c r="W5" i="36"/>
  <c r="V143" i="3" s="1"/>
  <c r="H5" i="36"/>
  <c r="G143" i="3" s="1"/>
  <c r="V11" i="36"/>
  <c r="U147" i="3" s="1"/>
  <c r="N11" i="36"/>
  <c r="M147" i="3" s="1"/>
  <c r="F11" i="36"/>
  <c r="E147" i="3" s="1"/>
  <c r="M5" i="36"/>
  <c r="L143" i="3" s="1"/>
  <c r="BE148" i="3" s="1"/>
  <c r="X12" i="36"/>
  <c r="W148" i="3" s="1"/>
  <c r="P12" i="36"/>
  <c r="O148" i="3" s="1"/>
  <c r="BH148" i="3" s="1"/>
  <c r="H12" i="36"/>
  <c r="G148" i="3" s="1"/>
  <c r="Z8" i="36"/>
  <c r="Y146" i="3" s="1"/>
  <c r="R8" i="36"/>
  <c r="Q146" i="3" s="1"/>
  <c r="J8" i="36"/>
  <c r="I146" i="3" s="1"/>
  <c r="AB17" i="36"/>
  <c r="AA145" i="3" s="1"/>
  <c r="T17" i="36"/>
  <c r="S145" i="3" s="1"/>
  <c r="L17" i="36"/>
  <c r="K145" i="3" s="1"/>
  <c r="D17" i="36"/>
  <c r="C145" i="3" s="1"/>
  <c r="G5" i="36"/>
  <c r="F143" i="3" s="1"/>
  <c r="U11" i="36"/>
  <c r="T147" i="3" s="1"/>
  <c r="M11" i="36"/>
  <c r="L147" i="3" s="1"/>
  <c r="E11" i="36"/>
  <c r="D147" i="3" s="1"/>
  <c r="L5" i="36"/>
  <c r="K143" i="3" s="1"/>
  <c r="W12" i="36"/>
  <c r="V148" i="3" s="1"/>
  <c r="O12" i="36"/>
  <c r="N148" i="3" s="1"/>
  <c r="G12" i="36"/>
  <c r="F148" i="3" s="1"/>
  <c r="F149" i="3" s="1"/>
  <c r="Y8" i="36"/>
  <c r="X146" i="3" s="1"/>
  <c r="Q8" i="36"/>
  <c r="P146" i="3" s="1"/>
  <c r="I8" i="36"/>
  <c r="H146" i="3" s="1"/>
  <c r="AA17" i="36"/>
  <c r="Z145" i="3" s="1"/>
  <c r="S17" i="36"/>
  <c r="R145" i="3" s="1"/>
  <c r="BK145" i="3" s="1"/>
  <c r="K17" i="36"/>
  <c r="J145" i="3" s="1"/>
  <c r="C17" i="36"/>
  <c r="B145" i="3" s="1"/>
  <c r="U5" i="36"/>
  <c r="T143" i="3" s="1"/>
  <c r="BM146" i="3" s="1"/>
  <c r="F5" i="36"/>
  <c r="E143" i="3" s="1"/>
  <c r="AB11" i="36"/>
  <c r="AA147" i="3" s="1"/>
  <c r="T11" i="36"/>
  <c r="S147" i="3" s="1"/>
  <c r="L11" i="36"/>
  <c r="K147" i="3" s="1"/>
  <c r="D11" i="36"/>
  <c r="C147" i="3" s="1"/>
  <c r="K5" i="36"/>
  <c r="J143" i="3" s="1"/>
  <c r="BC148" i="3" s="1"/>
  <c r="V12" i="36"/>
  <c r="U148" i="3" s="1"/>
  <c r="N12" i="36"/>
  <c r="M148" i="3" s="1"/>
  <c r="F12" i="36"/>
  <c r="E148" i="3" s="1"/>
  <c r="X8" i="36"/>
  <c r="W146" i="3" s="1"/>
  <c r="P8" i="36"/>
  <c r="O146" i="3" s="1"/>
  <c r="BH146" i="3" s="1"/>
  <c r="H8" i="36"/>
  <c r="G146" i="3" s="1"/>
  <c r="Z17" i="36"/>
  <c r="Y145" i="3" s="1"/>
  <c r="R17" i="36"/>
  <c r="Q145" i="3" s="1"/>
  <c r="J17" i="36"/>
  <c r="I145" i="3" s="1"/>
  <c r="AB5" i="36"/>
  <c r="AA143" i="3" s="1"/>
  <c r="T5" i="36"/>
  <c r="S143" i="3" s="1"/>
  <c r="BL146" i="3" s="1"/>
  <c r="E5" i="36"/>
  <c r="D143" i="3" s="1"/>
  <c r="Z11" i="36"/>
  <c r="Y147" i="3" s="1"/>
  <c r="R11" i="36"/>
  <c r="Q147" i="3" s="1"/>
  <c r="J11" i="36"/>
  <c r="I147" i="3" s="1"/>
  <c r="Q5" i="36"/>
  <c r="P143" i="3" s="1"/>
  <c r="BI145" i="3" s="1"/>
  <c r="AB12" i="36"/>
  <c r="AA148" i="3" s="1"/>
  <c r="T12" i="36"/>
  <c r="S148" i="3" s="1"/>
  <c r="L12" i="36"/>
  <c r="K148" i="3" s="1"/>
  <c r="D12" i="36"/>
  <c r="C148" i="3" s="1"/>
  <c r="V8" i="36"/>
  <c r="U146" i="3" s="1"/>
  <c r="N8" i="36"/>
  <c r="M146" i="3" s="1"/>
  <c r="F8" i="36"/>
  <c r="E146" i="3" s="1"/>
  <c r="X17" i="36"/>
  <c r="W145" i="3" s="1"/>
  <c r="P17" i="36"/>
  <c r="O145" i="3" s="1"/>
  <c r="H17" i="36"/>
  <c r="G145" i="3" s="1"/>
  <c r="Z5" i="36"/>
  <c r="Y143" i="3" s="1"/>
  <c r="R5" i="36"/>
  <c r="Q143" i="3" s="1"/>
  <c r="BJ148" i="3" s="1"/>
  <c r="C5" i="36"/>
  <c r="B143" i="3" s="1"/>
  <c r="Q59" i="3"/>
  <c r="BJ66" i="3" s="1"/>
  <c r="R7" i="50"/>
  <c r="AE45" i="22"/>
  <c r="AE50" i="22" s="1"/>
  <c r="AL45" i="22"/>
  <c r="AP45" i="22"/>
  <c r="BB45" i="22"/>
  <c r="BB50" i="22" s="1"/>
  <c r="G15" i="37"/>
  <c r="F128" i="3" s="1"/>
  <c r="X11" i="37"/>
  <c r="W130" i="3" s="1"/>
  <c r="AA5" i="37"/>
  <c r="Z126" i="3" s="1"/>
  <c r="P11" i="37"/>
  <c r="O130" i="3" s="1"/>
  <c r="S5" i="37"/>
  <c r="R126" i="3" s="1"/>
  <c r="H11" i="37"/>
  <c r="G130" i="3" s="1"/>
  <c r="L5" i="37"/>
  <c r="K126" i="3" s="1"/>
  <c r="BD129" i="3" s="1"/>
  <c r="L8" i="37"/>
  <c r="K129" i="3" s="1"/>
  <c r="L11" i="21"/>
  <c r="AB19" i="22"/>
  <c r="H19" i="22"/>
  <c r="J19" i="39"/>
  <c r="AB19" i="43"/>
  <c r="AQ11" i="21"/>
  <c r="G24" i="22"/>
  <c r="E15" i="39"/>
  <c r="AD159" i="3"/>
  <c r="C7" i="50"/>
  <c r="I13" i="36"/>
  <c r="G20" i="36"/>
  <c r="F20" i="36"/>
  <c r="C24" i="22"/>
  <c r="K24" i="22"/>
  <c r="M21" i="21"/>
  <c r="R19" i="39"/>
  <c r="AG12" i="37"/>
  <c r="AO12" i="37"/>
  <c r="AT59" i="3"/>
  <c r="BL79" i="3" s="1"/>
  <c r="AU7" i="50"/>
  <c r="AI117" i="3"/>
  <c r="AJ19" i="39"/>
  <c r="R42" i="39"/>
  <c r="C43" i="39"/>
  <c r="X18" i="39"/>
  <c r="W105" i="3" s="1"/>
  <c r="P18" i="39"/>
  <c r="O105" i="3" s="1"/>
  <c r="H18" i="39"/>
  <c r="G105" i="3" s="1"/>
  <c r="AA9" i="39"/>
  <c r="Z108" i="3" s="1"/>
  <c r="W9" i="39"/>
  <c r="V108" i="3" s="1"/>
  <c r="S9" i="39"/>
  <c r="R108" i="3" s="1"/>
  <c r="P6" i="39"/>
  <c r="L6" i="39"/>
  <c r="H6" i="39"/>
  <c r="H12" i="39" s="1"/>
  <c r="D6" i="39"/>
  <c r="D12" i="39" s="1"/>
  <c r="W30" i="39"/>
  <c r="V107" i="3" s="1"/>
  <c r="O30" i="39"/>
  <c r="N107" i="3" s="1"/>
  <c r="G30" i="39"/>
  <c r="F107" i="3" s="1"/>
  <c r="Y20" i="39"/>
  <c r="X104" i="3" s="1"/>
  <c r="Q20" i="39"/>
  <c r="P104" i="3" s="1"/>
  <c r="I20" i="39"/>
  <c r="H104" i="3" s="1"/>
  <c r="AA5" i="39"/>
  <c r="Z102" i="3" s="1"/>
  <c r="S5" i="39"/>
  <c r="R102" i="3" s="1"/>
  <c r="K5" i="39"/>
  <c r="J102" i="3" s="1"/>
  <c r="C5" i="39"/>
  <c r="B102" i="3" s="1"/>
  <c r="W18" i="39"/>
  <c r="V105" i="3" s="1"/>
  <c r="O18" i="39"/>
  <c r="N105" i="3" s="1"/>
  <c r="G18" i="39"/>
  <c r="F105" i="3" s="1"/>
  <c r="AA6" i="39"/>
  <c r="W6" i="39"/>
  <c r="W12" i="39" s="1"/>
  <c r="S6" i="39"/>
  <c r="O9" i="39"/>
  <c r="N108" i="3" s="1"/>
  <c r="K9" i="39"/>
  <c r="J108" i="3" s="1"/>
  <c r="G9" i="39"/>
  <c r="F108" i="3" s="1"/>
  <c r="C9" i="39"/>
  <c r="B108" i="3" s="1"/>
  <c r="N30" i="39"/>
  <c r="M107" i="3" s="1"/>
  <c r="F30" i="39"/>
  <c r="E107" i="3" s="1"/>
  <c r="X20" i="39"/>
  <c r="W104" i="3" s="1"/>
  <c r="P20" i="39"/>
  <c r="O104" i="3" s="1"/>
  <c r="H20" i="39"/>
  <c r="G104" i="3" s="1"/>
  <c r="Z5" i="39"/>
  <c r="Y102" i="3" s="1"/>
  <c r="R5" i="39"/>
  <c r="Q102" i="3" s="1"/>
  <c r="J5" i="39"/>
  <c r="I102" i="3" s="1"/>
  <c r="S42" i="39"/>
  <c r="V18" i="39"/>
  <c r="U105" i="3" s="1"/>
  <c r="N18" i="39"/>
  <c r="M105" i="3" s="1"/>
  <c r="F18" i="39"/>
  <c r="Z9" i="39"/>
  <c r="Y108" i="3" s="1"/>
  <c r="V9" i="39"/>
  <c r="U108" i="3" s="1"/>
  <c r="R9" i="39"/>
  <c r="Q108" i="3" s="1"/>
  <c r="O6" i="39"/>
  <c r="K6" i="39"/>
  <c r="G6" i="39"/>
  <c r="C6" i="39"/>
  <c r="C35" i="39" s="1"/>
  <c r="C40" i="39" s="1"/>
  <c r="U30" i="39"/>
  <c r="T107" i="3" s="1"/>
  <c r="M30" i="39"/>
  <c r="L107" i="3" s="1"/>
  <c r="E30" i="39"/>
  <c r="D107" i="3" s="1"/>
  <c r="W20" i="39"/>
  <c r="V104" i="3" s="1"/>
  <c r="O20" i="39"/>
  <c r="N104" i="3" s="1"/>
  <c r="G20" i="39"/>
  <c r="F104" i="3" s="1"/>
  <c r="Y5" i="39"/>
  <c r="X102" i="3" s="1"/>
  <c r="Q5" i="39"/>
  <c r="P102" i="3" s="1"/>
  <c r="I5" i="39"/>
  <c r="H102" i="3" s="1"/>
  <c r="AA16" i="39"/>
  <c r="Z36" i="39"/>
  <c r="Y39" i="39"/>
  <c r="W16" i="39"/>
  <c r="V36" i="39"/>
  <c r="U39" i="39"/>
  <c r="S16" i="39"/>
  <c r="R36" i="39"/>
  <c r="Q39" i="39"/>
  <c r="O16" i="39"/>
  <c r="U18" i="39"/>
  <c r="T105" i="3" s="1"/>
  <c r="M18" i="39"/>
  <c r="L105" i="3" s="1"/>
  <c r="E18" i="39"/>
  <c r="D105" i="3" s="1"/>
  <c r="Z6" i="39"/>
  <c r="N9" i="39"/>
  <c r="M108" i="3" s="1"/>
  <c r="J9" i="39"/>
  <c r="I108" i="3" s="1"/>
  <c r="F9" i="39"/>
  <c r="E108" i="3" s="1"/>
  <c r="AB30" i="39"/>
  <c r="AA107" i="3" s="1"/>
  <c r="T30" i="39"/>
  <c r="S107" i="3" s="1"/>
  <c r="L30" i="39"/>
  <c r="K107" i="3" s="1"/>
  <c r="D30" i="39"/>
  <c r="C107" i="3" s="1"/>
  <c r="N20" i="39"/>
  <c r="M104" i="3" s="1"/>
  <c r="F20" i="39"/>
  <c r="E104" i="3" s="1"/>
  <c r="X5" i="39"/>
  <c r="W102" i="3" s="1"/>
  <c r="P5" i="39"/>
  <c r="O102" i="3" s="1"/>
  <c r="H5" i="39"/>
  <c r="G102" i="3" s="1"/>
  <c r="AA18" i="39"/>
  <c r="Z105" i="3" s="1"/>
  <c r="S18" i="39"/>
  <c r="R105" i="3" s="1"/>
  <c r="K18" i="39"/>
  <c r="C18" i="39"/>
  <c r="B105" i="3" s="1"/>
  <c r="Y6" i="39"/>
  <c r="Y35" i="39" s="1"/>
  <c r="Y40" i="39" s="1"/>
  <c r="U6" i="39"/>
  <c r="Q9" i="39"/>
  <c r="P108" i="3" s="1"/>
  <c r="P109" i="3" s="1"/>
  <c r="M9" i="39"/>
  <c r="L108" i="3" s="1"/>
  <c r="I9" i="39"/>
  <c r="H108" i="3" s="1"/>
  <c r="E9" i="39"/>
  <c r="D108" i="3" s="1"/>
  <c r="Z30" i="39"/>
  <c r="Y107" i="3" s="1"/>
  <c r="R30" i="39"/>
  <c r="Q107" i="3" s="1"/>
  <c r="J30" i="39"/>
  <c r="I107" i="3" s="1"/>
  <c r="AB20" i="39"/>
  <c r="AA104" i="3" s="1"/>
  <c r="T20" i="39"/>
  <c r="S104" i="3" s="1"/>
  <c r="L20" i="39"/>
  <c r="K104" i="3" s="1"/>
  <c r="D20" i="39"/>
  <c r="C104" i="3" s="1"/>
  <c r="N5" i="39"/>
  <c r="M102" i="3" s="1"/>
  <c r="F5" i="39"/>
  <c r="E102" i="3" s="1"/>
  <c r="AA37" i="39"/>
  <c r="Y13" i="39"/>
  <c r="Y15" i="39" s="1"/>
  <c r="X17" i="39"/>
  <c r="W37" i="39"/>
  <c r="U13" i="39"/>
  <c r="T17" i="39"/>
  <c r="T19" i="39" s="1"/>
  <c r="S37" i="39"/>
  <c r="Q13" i="39"/>
  <c r="Q15" i="39" s="1"/>
  <c r="P17" i="39"/>
  <c r="O37" i="39"/>
  <c r="Q11" i="21"/>
  <c r="Y11" i="21"/>
  <c r="AW19" i="43"/>
  <c r="AH20" i="36"/>
  <c r="AP20" i="36"/>
  <c r="AT20" i="36"/>
  <c r="AX20" i="36"/>
  <c r="AS21" i="36"/>
  <c r="AK9" i="37"/>
  <c r="AY22" i="37"/>
  <c r="AZ12" i="37"/>
  <c r="AI15" i="39"/>
  <c r="AL8" i="21"/>
  <c r="AK11" i="21"/>
  <c r="AZ11" i="21"/>
  <c r="AE24" i="50"/>
  <c r="Z7" i="50"/>
  <c r="BJ169" i="3"/>
  <c r="BI80" i="3"/>
  <c r="BI156" i="3"/>
  <c r="BJ116" i="3"/>
  <c r="R21" i="38"/>
  <c r="U21" i="38"/>
  <c r="U20" i="38"/>
  <c r="AA21" i="38"/>
  <c r="Z21" i="38"/>
  <c r="V21" i="38"/>
  <c r="AB21" i="38"/>
  <c r="AB20" i="38"/>
  <c r="W21" i="38"/>
  <c r="AA20" i="38"/>
  <c r="V20" i="38"/>
  <c r="Z20" i="38"/>
  <c r="W20" i="38"/>
  <c r="Y21" i="38"/>
  <c r="Y20" i="38"/>
  <c r="X20" i="38"/>
  <c r="X21" i="38"/>
  <c r="AU11" i="21"/>
  <c r="AS24" i="50"/>
  <c r="D166" i="3"/>
  <c r="BE165" i="3"/>
  <c r="AD12" i="37"/>
  <c r="AE12" i="39"/>
  <c r="AE35" i="39"/>
  <c r="AE40" i="39" s="1"/>
  <c r="AD14" i="38"/>
  <c r="AD8" i="21"/>
  <c r="AD16" i="22"/>
  <c r="AD19" i="22"/>
  <c r="BE76" i="3"/>
  <c r="AR44" i="22"/>
  <c r="AF9" i="37"/>
  <c r="AK34" i="39"/>
  <c r="AL35" i="39"/>
  <c r="AT35" i="39"/>
  <c r="AT40" i="39" s="1"/>
  <c r="AW19" i="39"/>
  <c r="BB14" i="38"/>
  <c r="AG8" i="21"/>
  <c r="AV11" i="21"/>
  <c r="BC11" i="21"/>
  <c r="AI7" i="50"/>
  <c r="BG63" i="3"/>
  <c r="BI77" i="3"/>
  <c r="BI138" i="3"/>
  <c r="C21" i="38"/>
  <c r="AO44" i="22"/>
  <c r="AR20" i="36"/>
  <c r="AN12" i="39"/>
  <c r="AM15" i="39"/>
  <c r="AJ24" i="50"/>
  <c r="K21" i="38"/>
  <c r="BB19" i="43"/>
  <c r="AN13" i="36"/>
  <c r="AP9" i="37"/>
  <c r="AV24" i="37"/>
  <c r="BA12" i="39"/>
  <c r="AF15" i="39"/>
  <c r="AN15" i="39"/>
  <c r="AO34" i="39"/>
  <c r="AS35" i="39"/>
  <c r="AS40" i="39" s="1"/>
  <c r="AL14" i="38"/>
  <c r="AL17" i="38" s="1"/>
  <c r="BB21" i="21"/>
  <c r="AL22" i="21"/>
  <c r="AT22" i="21"/>
  <c r="AX22" i="21"/>
  <c r="BB22" i="21"/>
  <c r="BC63" i="3"/>
  <c r="BD61" i="3"/>
  <c r="AJ121" i="3"/>
  <c r="AJ122" i="3" s="1"/>
  <c r="Y166" i="3"/>
  <c r="BD63" i="3"/>
  <c r="BD80" i="3"/>
  <c r="BE78" i="3"/>
  <c r="AO121" i="3"/>
  <c r="BD65" i="3"/>
  <c r="AQ159" i="3"/>
  <c r="BI159" i="3" s="1"/>
  <c r="BD66" i="3"/>
  <c r="BD75" i="3"/>
  <c r="AS98" i="3"/>
  <c r="BK98" i="3" s="1"/>
  <c r="BD169" i="3"/>
  <c r="BG64" i="3"/>
  <c r="BI137" i="3"/>
  <c r="E90" i="3"/>
  <c r="BH158" i="3"/>
  <c r="G166" i="3"/>
  <c r="BD155" i="3"/>
  <c r="BH156" i="3"/>
  <c r="H149" i="3"/>
  <c r="H166" i="3"/>
  <c r="BI165" i="3"/>
  <c r="BD62" i="3"/>
  <c r="BE79" i="3"/>
  <c r="AT170" i="3"/>
  <c r="BL170" i="3" s="1"/>
  <c r="AA166" i="3"/>
  <c r="BD97" i="3"/>
  <c r="BD95" i="3"/>
  <c r="I11" i="21"/>
  <c r="O44" i="22"/>
  <c r="N8" i="21"/>
  <c r="R8" i="21"/>
  <c r="AO8" i="21"/>
  <c r="AW8" i="21"/>
  <c r="BC61" i="3"/>
  <c r="BE66" i="3"/>
  <c r="BJ77" i="3"/>
  <c r="BH136" i="3"/>
  <c r="BH169" i="3"/>
  <c r="AW121" i="3"/>
  <c r="AW122" i="3" s="1"/>
  <c r="S166" i="3"/>
  <c r="BL166" i="3" s="1"/>
  <c r="I20" i="38"/>
  <c r="AU19" i="43"/>
  <c r="AS24" i="37"/>
  <c r="AH29" i="39"/>
  <c r="AF11" i="21"/>
  <c r="AG22" i="21"/>
  <c r="AJ11" i="21"/>
  <c r="AI170" i="3"/>
  <c r="BI169" i="3"/>
  <c r="AU35" i="39"/>
  <c r="C166" i="3"/>
  <c r="K166" i="3"/>
  <c r="BD166" i="3" s="1"/>
  <c r="M20" i="38"/>
  <c r="G17" i="43"/>
  <c r="F12" i="39"/>
  <c r="H11" i="21"/>
  <c r="F14" i="38"/>
  <c r="F17" i="38" s="1"/>
  <c r="L8" i="21"/>
  <c r="M24" i="50"/>
  <c r="M32" i="50" s="1"/>
  <c r="M17" i="43"/>
  <c r="AG24" i="37"/>
  <c r="AP14" i="38"/>
  <c r="AR14" i="38"/>
  <c r="AX14" i="38"/>
  <c r="AX17" i="38" s="1"/>
  <c r="AR8" i="21"/>
  <c r="AV8" i="21"/>
  <c r="T37" i="22"/>
  <c r="P24" i="22"/>
  <c r="R17" i="43"/>
  <c r="T11" i="21"/>
  <c r="AJ19" i="43"/>
  <c r="AO12" i="39"/>
  <c r="BC137" i="3"/>
  <c r="M166" i="3"/>
  <c r="BF166" i="3" s="1"/>
  <c r="E24" i="22"/>
  <c r="G11" i="21"/>
  <c r="K22" i="21"/>
  <c r="U17" i="43"/>
  <c r="Y17" i="43"/>
  <c r="Y19" i="43"/>
  <c r="O20" i="36"/>
  <c r="S20" i="36"/>
  <c r="O21" i="36"/>
  <c r="P8" i="21"/>
  <c r="X8" i="21"/>
  <c r="AG19" i="43"/>
  <c r="AN20" i="36"/>
  <c r="AF35" i="39"/>
  <c r="AF40" i="39" s="1"/>
  <c r="AJ35" i="39"/>
  <c r="BA24" i="50"/>
  <c r="BA32" i="50" s="1"/>
  <c r="AJ170" i="3"/>
  <c r="AU170" i="3"/>
  <c r="BM170" i="3" s="1"/>
  <c r="AF98" i="3"/>
  <c r="BG95" i="3"/>
  <c r="W166" i="3"/>
  <c r="BG117" i="3"/>
  <c r="AG9" i="37"/>
  <c r="BB11" i="21"/>
  <c r="AM159" i="3"/>
  <c r="BE159" i="3" s="1"/>
  <c r="AM35" i="39"/>
  <c r="BG148" i="3"/>
  <c r="AD81" i="3"/>
  <c r="W8" i="21"/>
  <c r="AD29" i="39"/>
  <c r="AD21" i="21"/>
  <c r="AM34" i="39"/>
  <c r="AR24" i="50"/>
  <c r="AR22" i="50" s="1"/>
  <c r="AG170" i="3"/>
  <c r="BC169" i="3"/>
  <c r="AU12" i="38"/>
  <c r="BC12" i="38"/>
  <c r="AP121" i="3"/>
  <c r="BH121" i="3" s="1"/>
  <c r="BD117" i="3"/>
  <c r="S20" i="38"/>
  <c r="K21" i="21"/>
  <c r="H24" i="50"/>
  <c r="G24" i="50"/>
  <c r="F8" i="21"/>
  <c r="AB8" i="21"/>
  <c r="AV13" i="36"/>
  <c r="AZ13" i="36"/>
  <c r="AU12" i="39"/>
  <c r="BA34" i="39"/>
  <c r="AW11" i="21"/>
  <c r="AS170" i="3"/>
  <c r="BK170" i="3" s="1"/>
  <c r="BG77" i="3"/>
  <c r="BF157" i="3"/>
  <c r="BF138" i="3"/>
  <c r="BF137" i="3"/>
  <c r="BF136" i="3"/>
  <c r="AC139" i="3"/>
  <c r="W24" i="22"/>
  <c r="H24" i="22"/>
  <c r="D24" i="50"/>
  <c r="J24" i="50"/>
  <c r="J22" i="50" s="1"/>
  <c r="AE17" i="38"/>
  <c r="L19" i="43"/>
  <c r="L37" i="22"/>
  <c r="L44" i="22"/>
  <c r="N24" i="50"/>
  <c r="N32" i="50" s="1"/>
  <c r="AB21" i="21"/>
  <c r="N44" i="22"/>
  <c r="Q44" i="22"/>
  <c r="Q45" i="22"/>
  <c r="Z17" i="43"/>
  <c r="W19" i="43"/>
  <c r="Z8" i="21"/>
  <c r="AF16" i="22"/>
  <c r="AN44" i="22"/>
  <c r="AQ17" i="43"/>
  <c r="AK19" i="43"/>
  <c r="AQ13" i="36"/>
  <c r="AQ20" i="36"/>
  <c r="BB20" i="36"/>
  <c r="AV9" i="37"/>
  <c r="AF24" i="37"/>
  <c r="AN34" i="39"/>
  <c r="BB19" i="39"/>
  <c r="BC35" i="39"/>
  <c r="BC40" i="39" s="1"/>
  <c r="BC15" i="39"/>
  <c r="L8" i="50"/>
  <c r="L6" i="50" s="1"/>
  <c r="K39" i="3" s="1"/>
  <c r="K41" i="3"/>
  <c r="AF8" i="50"/>
  <c r="AE50" i="3"/>
  <c r="AE59" i="3"/>
  <c r="AE81" i="3" s="1"/>
  <c r="AF7" i="50"/>
  <c r="J12" i="38"/>
  <c r="J166" i="3"/>
  <c r="BC166" i="3" s="1"/>
  <c r="AB7" i="50"/>
  <c r="AA59" i="3"/>
  <c r="AA67" i="3" s="1"/>
  <c r="AN59" i="3"/>
  <c r="BF76" i="3" s="1"/>
  <c r="AO7" i="50"/>
  <c r="AY59" i="3"/>
  <c r="AY81" i="3" s="1"/>
  <c r="AZ7" i="50"/>
  <c r="AG95" i="3"/>
  <c r="AH14" i="38"/>
  <c r="AH17" i="38" s="1"/>
  <c r="AE19" i="39"/>
  <c r="D24" i="22"/>
  <c r="K16" i="50"/>
  <c r="K44" i="22"/>
  <c r="N37" i="22"/>
  <c r="N45" i="22"/>
  <c r="N11" i="21"/>
  <c r="AV44" i="22"/>
  <c r="AJ24" i="22"/>
  <c r="BB13" i="36"/>
  <c r="AJ20" i="36"/>
  <c r="AY20" i="36"/>
  <c r="BC20" i="36"/>
  <c r="AK21" i="36"/>
  <c r="AO22" i="37"/>
  <c r="AK12" i="39"/>
  <c r="AY34" i="39"/>
  <c r="AK8" i="50"/>
  <c r="AK16" i="50" s="1"/>
  <c r="AJ50" i="3"/>
  <c r="AZ50" i="3"/>
  <c r="BA8" i="50"/>
  <c r="BA6" i="50" s="1"/>
  <c r="AZ39" i="3" s="1"/>
  <c r="AU85" i="3"/>
  <c r="AU98" i="3" s="1"/>
  <c r="BM98" i="3" s="1"/>
  <c r="AV14" i="38"/>
  <c r="AG139" i="3"/>
  <c r="AP59" i="3"/>
  <c r="BH77" i="3" s="1"/>
  <c r="AQ7" i="50"/>
  <c r="AV12" i="38"/>
  <c r="AL121" i="3"/>
  <c r="BD121" i="3" s="1"/>
  <c r="BA102" i="3"/>
  <c r="BB35" i="39"/>
  <c r="AU59" i="3"/>
  <c r="BM75" i="3" s="1"/>
  <c r="AV7" i="50"/>
  <c r="H15" i="39"/>
  <c r="G34" i="39"/>
  <c r="E45" i="22"/>
  <c r="E50" i="22" s="1"/>
  <c r="J11" i="21"/>
  <c r="L17" i="43"/>
  <c r="L45" i="22"/>
  <c r="U24" i="22"/>
  <c r="AA19" i="43"/>
  <c r="AK16" i="22"/>
  <c r="AS16" i="22"/>
  <c r="BA16" i="22"/>
  <c r="BA44" i="22"/>
  <c r="AG17" i="43"/>
  <c r="AR19" i="43"/>
  <c r="AW13" i="36"/>
  <c r="AU21" i="36"/>
  <c r="AZ9" i="37"/>
  <c r="AY12" i="39"/>
  <c r="AX29" i="39"/>
  <c r="AN35" i="39"/>
  <c r="AN40" i="39" s="1"/>
  <c r="AO35" i="39"/>
  <c r="AO40" i="39" s="1"/>
  <c r="C90" i="3"/>
  <c r="K16" i="22"/>
  <c r="I44" i="22"/>
  <c r="AD35" i="39"/>
  <c r="AD40" i="39" s="1"/>
  <c r="D19" i="43"/>
  <c r="J45" i="22"/>
  <c r="U37" i="22"/>
  <c r="X19" i="43"/>
  <c r="X11" i="21"/>
  <c r="AO24" i="22"/>
  <c r="AG44" i="22"/>
  <c r="BC44" i="22"/>
  <c r="AX24" i="22"/>
  <c r="AZ24" i="22"/>
  <c r="AF19" i="43"/>
  <c r="AZ20" i="36"/>
  <c r="BB21" i="36"/>
  <c r="AJ40" i="39"/>
  <c r="W59" i="3"/>
  <c r="X7" i="50"/>
  <c r="BB170" i="3"/>
  <c r="AJ44" i="22"/>
  <c r="D17" i="43"/>
  <c r="C21" i="21"/>
  <c r="I16" i="22"/>
  <c r="D45" i="22"/>
  <c r="D50" i="22" s="1"/>
  <c r="AB37" i="22"/>
  <c r="AB17" i="43"/>
  <c r="R44" i="22"/>
  <c r="Q20" i="36"/>
  <c r="N22" i="21"/>
  <c r="AD9" i="37"/>
  <c r="AD24" i="37"/>
  <c r="AD22" i="37"/>
  <c r="AD34" i="39"/>
  <c r="AD22" i="21"/>
  <c r="AD45" i="22"/>
  <c r="AD50" i="22" s="1"/>
  <c r="AD44" i="22"/>
  <c r="AD19" i="43"/>
  <c r="AC170" i="3"/>
  <c r="AD21" i="36"/>
  <c r="AD20" i="36"/>
  <c r="AO45" i="22"/>
  <c r="AL19" i="43"/>
  <c r="AS20" i="36"/>
  <c r="AF21" i="36"/>
  <c r="AW12" i="39"/>
  <c r="BA11" i="21"/>
  <c r="AI24" i="50"/>
  <c r="AQ24" i="50"/>
  <c r="AQ32" i="50" s="1"/>
  <c r="X8" i="50"/>
  <c r="X6" i="50" s="1"/>
  <c r="W39" i="3" s="1"/>
  <c r="W42" i="3"/>
  <c r="O59" i="3"/>
  <c r="BH64" i="3" s="1"/>
  <c r="P7" i="50"/>
  <c r="AU40" i="39"/>
  <c r="D11" i="21"/>
  <c r="E37" i="22"/>
  <c r="I24" i="50"/>
  <c r="I32" i="50" s="1"/>
  <c r="BD165" i="3"/>
  <c r="D20" i="36"/>
  <c r="I8" i="21"/>
  <c r="Z44" i="22"/>
  <c r="R21" i="21"/>
  <c r="Z21" i="21"/>
  <c r="AP24" i="22"/>
  <c r="AW44" i="22"/>
  <c r="AV19" i="43"/>
  <c r="AL20" i="36"/>
  <c r="AN21" i="36"/>
  <c r="AP21" i="36"/>
  <c r="AM9" i="37"/>
  <c r="AT9" i="37"/>
  <c r="BA9" i="37"/>
  <c r="BC34" i="39"/>
  <c r="AM21" i="21"/>
  <c r="AS8" i="21"/>
  <c r="E8" i="50"/>
  <c r="E6" i="50" s="1"/>
  <c r="D39" i="3" s="1"/>
  <c r="D41" i="3"/>
  <c r="R59" i="3"/>
  <c r="R67" i="3" s="1"/>
  <c r="BK67" i="3" s="1"/>
  <c r="S7" i="50"/>
  <c r="AO139" i="3"/>
  <c r="BG139" i="3" s="1"/>
  <c r="H16" i="22"/>
  <c r="C44" i="22"/>
  <c r="O16" i="22"/>
  <c r="T24" i="22"/>
  <c r="AI24" i="22"/>
  <c r="AS50" i="22"/>
  <c r="X166" i="3"/>
  <c r="AR35" i="39"/>
  <c r="AR40" i="39" s="1"/>
  <c r="AV19" i="39"/>
  <c r="AM14" i="38"/>
  <c r="AM17" i="38" s="1"/>
  <c r="AL21" i="21"/>
  <c r="AF16" i="50"/>
  <c r="AZ98" i="3"/>
  <c r="AP8" i="50"/>
  <c r="AP6" i="50" s="1"/>
  <c r="AO39" i="3" s="1"/>
  <c r="BG51" i="3" s="1"/>
  <c r="AH122" i="3"/>
  <c r="L166" i="3"/>
  <c r="BE166" i="3" s="1"/>
  <c r="AP29" i="39"/>
  <c r="AG34" i="39"/>
  <c r="AG19" i="39"/>
  <c r="AP17" i="38"/>
  <c r="AU14" i="38"/>
  <c r="AU17" i="38" s="1"/>
  <c r="AF24" i="50"/>
  <c r="S24" i="50"/>
  <c r="S22" i="50" s="1"/>
  <c r="AN8" i="50"/>
  <c r="BJ95" i="3"/>
  <c r="BG66" i="3"/>
  <c r="AO170" i="3"/>
  <c r="BG170" i="3" s="1"/>
  <c r="AP12" i="38"/>
  <c r="AN121" i="3"/>
  <c r="BF121" i="3" s="1"/>
  <c r="AV121" i="3"/>
  <c r="AZ121" i="3"/>
  <c r="BG146" i="3"/>
  <c r="AV21" i="36"/>
  <c r="AL9" i="37"/>
  <c r="AS9" i="37"/>
  <c r="AH22" i="37"/>
  <c r="AL22" i="37"/>
  <c r="AR24" i="37"/>
  <c r="AI12" i="39"/>
  <c r="AS12" i="39"/>
  <c r="AR15" i="39"/>
  <c r="AW15" i="39"/>
  <c r="AW34" i="39"/>
  <c r="AZ34" i="39"/>
  <c r="AQ35" i="39"/>
  <c r="AQ40" i="39" s="1"/>
  <c r="AU19" i="39"/>
  <c r="AZ35" i="39"/>
  <c r="AZ40" i="39" s="1"/>
  <c r="AN14" i="38"/>
  <c r="AN17" i="38" s="1"/>
  <c r="AK8" i="21"/>
  <c r="AL11" i="21"/>
  <c r="BC22" i="21"/>
  <c r="R24" i="50"/>
  <c r="R22" i="50" s="1"/>
  <c r="Y24" i="50"/>
  <c r="Y22" i="50" s="1"/>
  <c r="BA98" i="3"/>
  <c r="BJ158" i="3"/>
  <c r="BA170" i="3"/>
  <c r="F12" i="38"/>
  <c r="U12" i="38"/>
  <c r="AD12" i="38"/>
  <c r="AD121" i="3"/>
  <c r="AD122" i="3" s="1"/>
  <c r="AF19" i="39"/>
  <c r="AK35" i="39"/>
  <c r="AK40" i="39" s="1"/>
  <c r="AJ14" i="38"/>
  <c r="AJ17" i="38" s="1"/>
  <c r="BA17" i="38"/>
  <c r="BC14" i="38"/>
  <c r="BC17" i="38" s="1"/>
  <c r="AS11" i="21"/>
  <c r="AT24" i="50"/>
  <c r="AT22" i="50" s="1"/>
  <c r="BB24" i="50"/>
  <c r="Q24" i="50"/>
  <c r="Q32" i="50" s="1"/>
  <c r="AZ139" i="3"/>
  <c r="AY159" i="3"/>
  <c r="BG65" i="3"/>
  <c r="AI12" i="38"/>
  <c r="AX121" i="3"/>
  <c r="AY121" i="3"/>
  <c r="AY122" i="3" s="1"/>
  <c r="AT12" i="39"/>
  <c r="AS15" i="39"/>
  <c r="AU34" i="39"/>
  <c r="AX34" i="39"/>
  <c r="AT14" i="38"/>
  <c r="AT17" i="38" s="1"/>
  <c r="BB8" i="21"/>
  <c r="AY24" i="50"/>
  <c r="K6" i="50"/>
  <c r="J39" i="3" s="1"/>
  <c r="M8" i="50"/>
  <c r="M16" i="50" s="1"/>
  <c r="BJ155" i="3"/>
  <c r="AE98" i="3"/>
  <c r="BH97" i="3"/>
  <c r="AG121" i="3"/>
  <c r="BB121" i="3"/>
  <c r="BB122" i="3" s="1"/>
  <c r="P166" i="3"/>
  <c r="BI166" i="3" s="1"/>
  <c r="AW21" i="36"/>
  <c r="BA21" i="36"/>
  <c r="BC21" i="36"/>
  <c r="AQ9" i="37"/>
  <c r="AW9" i="37"/>
  <c r="AU22" i="37"/>
  <c r="AJ24" i="37"/>
  <c r="AF12" i="39"/>
  <c r="AH12" i="39"/>
  <c r="AJ12" i="39"/>
  <c r="AZ12" i="39"/>
  <c r="BA15" i="39"/>
  <c r="AI34" i="39"/>
  <c r="AI35" i="39"/>
  <c r="AI40" i="39" s="1"/>
  <c r="AW35" i="39"/>
  <c r="AW40" i="39" s="1"/>
  <c r="AI14" i="38"/>
  <c r="AI17" i="38" s="1"/>
  <c r="AO14" i="38"/>
  <c r="AO17" i="38" s="1"/>
  <c r="AY17" i="38"/>
  <c r="AH8" i="21"/>
  <c r="AN8" i="21"/>
  <c r="AT8" i="21"/>
  <c r="AI11" i="21"/>
  <c r="AN21" i="21"/>
  <c r="AR21" i="21"/>
  <c r="AJ8" i="21"/>
  <c r="AN11" i="21"/>
  <c r="AR11" i="21"/>
  <c r="AG8" i="50"/>
  <c r="BJ79" i="3"/>
  <c r="BG61" i="3"/>
  <c r="X12" i="38"/>
  <c r="BD96" i="3"/>
  <c r="AC121" i="3"/>
  <c r="AC122" i="3" s="1"/>
  <c r="BI136" i="3"/>
  <c r="AQ170" i="3"/>
  <c r="BI170" i="3" s="1"/>
  <c r="AF121" i="3"/>
  <c r="AF122" i="3" s="1"/>
  <c r="AI121" i="3"/>
  <c r="AI122" i="3" s="1"/>
  <c r="BA121" i="3"/>
  <c r="BE89" i="3"/>
  <c r="BE87" i="3"/>
  <c r="M90" i="3"/>
  <c r="BF90" i="3" s="1"/>
  <c r="BF89" i="3"/>
  <c r="BF87" i="3"/>
  <c r="J13" i="36"/>
  <c r="C109" i="3"/>
  <c r="K108" i="3"/>
  <c r="L12" i="39"/>
  <c r="W11" i="37"/>
  <c r="V130" i="3" s="1"/>
  <c r="O11" i="37"/>
  <c r="N130" i="3" s="1"/>
  <c r="G11" i="37"/>
  <c r="F130" i="3" s="1"/>
  <c r="Y8" i="37"/>
  <c r="X129" i="3" s="1"/>
  <c r="R8" i="37"/>
  <c r="Q129" i="3" s="1"/>
  <c r="K8" i="37"/>
  <c r="J129" i="3" s="1"/>
  <c r="C8" i="37"/>
  <c r="B129" i="3" s="1"/>
  <c r="U15" i="37"/>
  <c r="T128" i="3" s="1"/>
  <c r="N15" i="37"/>
  <c r="M128" i="3" s="1"/>
  <c r="F15" i="37"/>
  <c r="E128" i="3" s="1"/>
  <c r="Z5" i="37"/>
  <c r="Y126" i="3" s="1"/>
  <c r="R5" i="37"/>
  <c r="Q126" i="3" s="1"/>
  <c r="K5" i="37"/>
  <c r="J126" i="3" s="1"/>
  <c r="C5" i="37"/>
  <c r="B126" i="3" s="1"/>
  <c r="AA6" i="37"/>
  <c r="Z14" i="37"/>
  <c r="X10" i="37"/>
  <c r="X12" i="37" s="1"/>
  <c r="W23" i="37"/>
  <c r="U13" i="37"/>
  <c r="S6" i="37"/>
  <c r="R14" i="37"/>
  <c r="P10" i="37"/>
  <c r="O23" i="37"/>
  <c r="AA18" i="37"/>
  <c r="Z20" i="37"/>
  <c r="X16" i="37"/>
  <c r="W18" i="37"/>
  <c r="V20" i="37"/>
  <c r="T16" i="37"/>
  <c r="S18" i="37"/>
  <c r="R20" i="37"/>
  <c r="P16" i="37"/>
  <c r="O18" i="37"/>
  <c r="N20" i="37"/>
  <c r="Y7" i="37"/>
  <c r="Q7" i="37"/>
  <c r="AB17" i="37"/>
  <c r="M14" i="37"/>
  <c r="M7" i="37"/>
  <c r="L17" i="37"/>
  <c r="J6" i="37"/>
  <c r="I14" i="37"/>
  <c r="I24" i="37" s="1"/>
  <c r="G10" i="37"/>
  <c r="G12" i="37" s="1"/>
  <c r="F23" i="37"/>
  <c r="D13" i="37"/>
  <c r="H21" i="37"/>
  <c r="I20" i="37"/>
  <c r="J19" i="37"/>
  <c r="K18" i="37"/>
  <c r="C18" i="37"/>
  <c r="D17" i="37"/>
  <c r="E16" i="37"/>
  <c r="F7" i="37"/>
  <c r="V11" i="37"/>
  <c r="U130" i="3" s="1"/>
  <c r="N11" i="37"/>
  <c r="M130" i="3" s="1"/>
  <c r="F11" i="37"/>
  <c r="E130" i="3" s="1"/>
  <c r="X8" i="37"/>
  <c r="W129" i="3" s="1"/>
  <c r="Q8" i="37"/>
  <c r="P129" i="3" s="1"/>
  <c r="J8" i="37"/>
  <c r="I129" i="3" s="1"/>
  <c r="AB15" i="37"/>
  <c r="AA128" i="3" s="1"/>
  <c r="T15" i="37"/>
  <c r="S128" i="3" s="1"/>
  <c r="M15" i="37"/>
  <c r="L128" i="3" s="1"/>
  <c r="E15" i="37"/>
  <c r="D128" i="3" s="1"/>
  <c r="Y5" i="37"/>
  <c r="X126" i="3" s="1"/>
  <c r="Q5" i="37"/>
  <c r="P126" i="3" s="1"/>
  <c r="J5" i="37"/>
  <c r="I126" i="3" s="1"/>
  <c r="AA10" i="37"/>
  <c r="Z23" i="37"/>
  <c r="X13" i="37"/>
  <c r="U14" i="37"/>
  <c r="S10" i="37"/>
  <c r="R23" i="37"/>
  <c r="P13" i="37"/>
  <c r="P24" i="37" s="1"/>
  <c r="N6" i="37"/>
  <c r="AA19" i="37"/>
  <c r="Z21" i="37"/>
  <c r="X17" i="37"/>
  <c r="W19" i="37"/>
  <c r="V21" i="37"/>
  <c r="T17" i="37"/>
  <c r="S19" i="37"/>
  <c r="R21" i="37"/>
  <c r="P17" i="37"/>
  <c r="O19" i="37"/>
  <c r="N21" i="37"/>
  <c r="X7" i="37"/>
  <c r="P7" i="37"/>
  <c r="AB18" i="37"/>
  <c r="M23" i="37"/>
  <c r="L16" i="37"/>
  <c r="J10" i="37"/>
  <c r="I23" i="37"/>
  <c r="G13" i="37"/>
  <c r="E6" i="37"/>
  <c r="D14" i="37"/>
  <c r="G21" i="37"/>
  <c r="H20" i="37"/>
  <c r="I19" i="37"/>
  <c r="U11" i="37"/>
  <c r="T130" i="3" s="1"/>
  <c r="M11" i="37"/>
  <c r="L130" i="3" s="1"/>
  <c r="E11" i="37"/>
  <c r="D130" i="3" s="1"/>
  <c r="W8" i="37"/>
  <c r="V129" i="3" s="1"/>
  <c r="P8" i="37"/>
  <c r="O129" i="3" s="1"/>
  <c r="I8" i="37"/>
  <c r="AA15" i="37"/>
  <c r="Z128" i="3" s="1"/>
  <c r="S15" i="37"/>
  <c r="R128" i="3" s="1"/>
  <c r="L15" i="37"/>
  <c r="K128" i="3" s="1"/>
  <c r="D15" i="37"/>
  <c r="C128" i="3" s="1"/>
  <c r="X5" i="37"/>
  <c r="W126" i="3" s="1"/>
  <c r="P5" i="37"/>
  <c r="O126" i="3" s="1"/>
  <c r="I5" i="37"/>
  <c r="H126" i="3" s="1"/>
  <c r="AA13" i="37"/>
  <c r="Y6" i="37"/>
  <c r="X14" i="37"/>
  <c r="U23" i="37"/>
  <c r="S13" i="37"/>
  <c r="Q6" i="37"/>
  <c r="P14" i="37"/>
  <c r="N10" i="37"/>
  <c r="AA20" i="37"/>
  <c r="Y16" i="37"/>
  <c r="X18" i="37"/>
  <c r="W20" i="37"/>
  <c r="U16" i="37"/>
  <c r="T18" i="37"/>
  <c r="S20" i="37"/>
  <c r="Q16" i="37"/>
  <c r="P18" i="37"/>
  <c r="O20" i="37"/>
  <c r="W7" i="37"/>
  <c r="O7" i="37"/>
  <c r="AB6" i="37"/>
  <c r="AB19" i="37"/>
  <c r="M16" i="37"/>
  <c r="L14" i="37"/>
  <c r="J13" i="37"/>
  <c r="H6" i="37"/>
  <c r="G14" i="37"/>
  <c r="E10" i="37"/>
  <c r="D23" i="37"/>
  <c r="F21" i="37"/>
  <c r="G20" i="37"/>
  <c r="H19" i="37"/>
  <c r="I18" i="37"/>
  <c r="J17" i="37"/>
  <c r="K16" i="37"/>
  <c r="C16" i="37"/>
  <c r="D7" i="37"/>
  <c r="AB11" i="37"/>
  <c r="AA130" i="3" s="1"/>
  <c r="T11" i="37"/>
  <c r="S130" i="3" s="1"/>
  <c r="L11" i="37"/>
  <c r="K130" i="3" s="1"/>
  <c r="D11" i="37"/>
  <c r="C130" i="3" s="1"/>
  <c r="V8" i="37"/>
  <c r="U129" i="3" s="1"/>
  <c r="H8" i="37"/>
  <c r="G129" i="3" s="1"/>
  <c r="Z15" i="37"/>
  <c r="Y128" i="3" s="1"/>
  <c r="R15" i="37"/>
  <c r="Q128" i="3" s="1"/>
  <c r="K15" i="37"/>
  <c r="J128" i="3" s="1"/>
  <c r="W5" i="37"/>
  <c r="V126" i="3" s="1"/>
  <c r="O5" i="37"/>
  <c r="N126" i="3" s="1"/>
  <c r="H5" i="37"/>
  <c r="G126" i="3" s="1"/>
  <c r="AA14" i="37"/>
  <c r="Y10" i="37"/>
  <c r="X23" i="37"/>
  <c r="T6" i="37"/>
  <c r="S14" i="37"/>
  <c r="Q10" i="37"/>
  <c r="P23" i="37"/>
  <c r="N13" i="37"/>
  <c r="AA21" i="37"/>
  <c r="Y17" i="37"/>
  <c r="X19" i="37"/>
  <c r="W21" i="37"/>
  <c r="U17" i="37"/>
  <c r="T19" i="37"/>
  <c r="S21" i="37"/>
  <c r="Q17" i="37"/>
  <c r="P19" i="37"/>
  <c r="O21" i="37"/>
  <c r="V7" i="37"/>
  <c r="N7" i="37"/>
  <c r="AB10" i="37"/>
  <c r="AB20" i="37"/>
  <c r="M17" i="37"/>
  <c r="L23" i="37"/>
  <c r="L13" i="37"/>
  <c r="K6" i="37"/>
  <c r="J14" i="37"/>
  <c r="H10" i="37"/>
  <c r="H12" i="37" s="1"/>
  <c r="G23" i="37"/>
  <c r="E13" i="37"/>
  <c r="C6" i="37"/>
  <c r="C24" i="37" s="1"/>
  <c r="E21" i="37"/>
  <c r="F20" i="37"/>
  <c r="G19" i="37"/>
  <c r="H18" i="37"/>
  <c r="I17" i="37"/>
  <c r="J16" i="37"/>
  <c r="K7" i="37"/>
  <c r="C7" i="37"/>
  <c r="AA11" i="37"/>
  <c r="Z130" i="3" s="1"/>
  <c r="S11" i="37"/>
  <c r="R130" i="3" s="1"/>
  <c r="BK130" i="3" s="1"/>
  <c r="K11" i="37"/>
  <c r="J130" i="3" s="1"/>
  <c r="C11" i="37"/>
  <c r="B130" i="3" s="1"/>
  <c r="U8" i="37"/>
  <c r="T129" i="3" s="1"/>
  <c r="O8" i="37"/>
  <c r="N129" i="3" s="1"/>
  <c r="G8" i="37"/>
  <c r="F129" i="3" s="1"/>
  <c r="Y15" i="37"/>
  <c r="X128" i="3" s="1"/>
  <c r="Q15" i="37"/>
  <c r="P128" i="3" s="1"/>
  <c r="J15" i="37"/>
  <c r="I128" i="3" s="1"/>
  <c r="C15" i="37"/>
  <c r="B128" i="3" s="1"/>
  <c r="G5" i="37"/>
  <c r="F126" i="3" s="1"/>
  <c r="AA23" i="37"/>
  <c r="Y13" i="37"/>
  <c r="W6" i="37"/>
  <c r="W24" i="37" s="1"/>
  <c r="T10" i="37"/>
  <c r="T12" i="37" s="1"/>
  <c r="S23" i="37"/>
  <c r="Q13" i="37"/>
  <c r="O6" i="37"/>
  <c r="N14" i="37"/>
  <c r="Z16" i="37"/>
  <c r="Y18" i="37"/>
  <c r="X20" i="37"/>
  <c r="V16" i="37"/>
  <c r="U18" i="37"/>
  <c r="T20" i="37"/>
  <c r="R16" i="37"/>
  <c r="Q18" i="37"/>
  <c r="P20" i="37"/>
  <c r="N16" i="37"/>
  <c r="U7" i="37"/>
  <c r="U9" i="37" s="1"/>
  <c r="AB13" i="37"/>
  <c r="AB21" i="37"/>
  <c r="M18" i="37"/>
  <c r="L21" i="37"/>
  <c r="L10" i="37"/>
  <c r="K10" i="37"/>
  <c r="J23" i="37"/>
  <c r="H13" i="37"/>
  <c r="F6" i="37"/>
  <c r="E14" i="37"/>
  <c r="C10" i="37"/>
  <c r="D21" i="37"/>
  <c r="E20" i="37"/>
  <c r="F19" i="37"/>
  <c r="G18" i="37"/>
  <c r="H17" i="37"/>
  <c r="I16" i="37"/>
  <c r="J7" i="37"/>
  <c r="Z11" i="37"/>
  <c r="Y130" i="3" s="1"/>
  <c r="R11" i="37"/>
  <c r="Q130" i="3" s="1"/>
  <c r="J11" i="37"/>
  <c r="I130" i="3" s="1"/>
  <c r="AB8" i="37"/>
  <c r="AA129" i="3" s="1"/>
  <c r="T8" i="37"/>
  <c r="S129" i="3" s="1"/>
  <c r="BL129" i="3" s="1"/>
  <c r="N8" i="37"/>
  <c r="M129" i="3" s="1"/>
  <c r="F8" i="37"/>
  <c r="E129" i="3" s="1"/>
  <c r="X15" i="37"/>
  <c r="W128" i="3" s="1"/>
  <c r="P15" i="37"/>
  <c r="O128" i="3" s="1"/>
  <c r="BH128" i="3" s="1"/>
  <c r="I15" i="37"/>
  <c r="H128" i="3" s="1"/>
  <c r="AB5" i="37"/>
  <c r="AA126" i="3" s="1"/>
  <c r="U5" i="37"/>
  <c r="T126" i="3" s="1"/>
  <c r="N5" i="37"/>
  <c r="M126" i="3" s="1"/>
  <c r="F5" i="37"/>
  <c r="E126" i="3" s="1"/>
  <c r="Z6" i="37"/>
  <c r="Z9" i="37" s="1"/>
  <c r="Y14" i="37"/>
  <c r="W10" i="37"/>
  <c r="T13" i="37"/>
  <c r="R6" i="37"/>
  <c r="R9" i="37" s="1"/>
  <c r="Q14" i="37"/>
  <c r="O10" i="37"/>
  <c r="O12" i="37" s="1"/>
  <c r="N23" i="37"/>
  <c r="Z17" i="37"/>
  <c r="Y19" i="37"/>
  <c r="X21" i="37"/>
  <c r="V17" i="37"/>
  <c r="U19" i="37"/>
  <c r="T21" i="37"/>
  <c r="R17" i="37"/>
  <c r="R22" i="37" s="1"/>
  <c r="Q19" i="37"/>
  <c r="P21" i="37"/>
  <c r="N17" i="37"/>
  <c r="T7" i="37"/>
  <c r="T9" i="37" s="1"/>
  <c r="AB14" i="37"/>
  <c r="AB7" i="37"/>
  <c r="AB9" i="37" s="1"/>
  <c r="M6" i="37"/>
  <c r="M19" i="37"/>
  <c r="M22" i="37" s="1"/>
  <c r="L20" i="37"/>
  <c r="L7" i="37"/>
  <c r="Y11" i="37"/>
  <c r="X130" i="3" s="1"/>
  <c r="Q11" i="37"/>
  <c r="P130" i="3" s="1"/>
  <c r="I11" i="37"/>
  <c r="H130" i="3" s="1"/>
  <c r="AA8" i="37"/>
  <c r="Z129" i="3" s="1"/>
  <c r="S8" i="37"/>
  <c r="R129" i="3" s="1"/>
  <c r="M8" i="37"/>
  <c r="L129" i="3" s="1"/>
  <c r="E8" i="37"/>
  <c r="D129" i="3" s="1"/>
  <c r="W15" i="37"/>
  <c r="V128" i="3" s="1"/>
  <c r="O15" i="37"/>
  <c r="N128" i="3" s="1"/>
  <c r="H15" i="37"/>
  <c r="G128" i="3" s="1"/>
  <c r="T5" i="37"/>
  <c r="S126" i="3" s="1"/>
  <c r="M5" i="37"/>
  <c r="L126" i="3" s="1"/>
  <c r="E5" i="37"/>
  <c r="D126" i="3" s="1"/>
  <c r="Z10" i="37"/>
  <c r="Z12" i="37" s="1"/>
  <c r="Y23" i="37"/>
  <c r="W13" i="37"/>
  <c r="U6" i="37"/>
  <c r="T14" i="37"/>
  <c r="R10" i="37"/>
  <c r="Q23" i="37"/>
  <c r="O13" i="37"/>
  <c r="AA16" i="37"/>
  <c r="Z18" i="37"/>
  <c r="Y20" i="37"/>
  <c r="W16" i="37"/>
  <c r="V18" i="37"/>
  <c r="U20" i="37"/>
  <c r="S16" i="37"/>
  <c r="R18" i="37"/>
  <c r="Q20" i="37"/>
  <c r="O16" i="37"/>
  <c r="N18" i="37"/>
  <c r="AA7" i="37"/>
  <c r="S7" i="37"/>
  <c r="AB23" i="37"/>
  <c r="M10" i="37"/>
  <c r="M20" i="37"/>
  <c r="L19" i="37"/>
  <c r="L6" i="37"/>
  <c r="K14" i="37"/>
  <c r="I10" i="37"/>
  <c r="I12" i="37" s="1"/>
  <c r="H23" i="37"/>
  <c r="F13" i="37"/>
  <c r="D6" i="37"/>
  <c r="D9" i="37" s="1"/>
  <c r="C14" i="37"/>
  <c r="J21" i="37"/>
  <c r="K20" i="37"/>
  <c r="C20" i="37"/>
  <c r="D19" i="37"/>
  <c r="E18" i="37"/>
  <c r="F17" i="37"/>
  <c r="G16" i="37"/>
  <c r="H7" i="37"/>
  <c r="BI87" i="3"/>
  <c r="I90" i="3"/>
  <c r="F12" i="37"/>
  <c r="E13" i="36"/>
  <c r="J20" i="36"/>
  <c r="I12" i="39"/>
  <c r="I15" i="39"/>
  <c r="AB21" i="36"/>
  <c r="AB29" i="39"/>
  <c r="T20" i="36"/>
  <c r="X20" i="36"/>
  <c r="R14" i="38"/>
  <c r="R17" i="38" s="1"/>
  <c r="Z14" i="38"/>
  <c r="Z17" i="38" s="1"/>
  <c r="Q20" i="38"/>
  <c r="D21" i="38"/>
  <c r="L21" i="38"/>
  <c r="D43" i="39"/>
  <c r="L43" i="39"/>
  <c r="T20" i="38"/>
  <c r="T42" i="39"/>
  <c r="R12" i="38"/>
  <c r="Z12" i="38"/>
  <c r="C42" i="39"/>
  <c r="E21" i="38"/>
  <c r="M21" i="38"/>
  <c r="E43" i="39"/>
  <c r="M43" i="39"/>
  <c r="S21" i="38"/>
  <c r="S43" i="39"/>
  <c r="C20" i="36"/>
  <c r="K20" i="36"/>
  <c r="K12" i="39"/>
  <c r="H34" i="39"/>
  <c r="AB15" i="39"/>
  <c r="C12" i="38"/>
  <c r="AA12" i="38"/>
  <c r="BG88" i="3"/>
  <c r="E42" i="39"/>
  <c r="F21" i="38"/>
  <c r="N21" i="38"/>
  <c r="F43" i="39"/>
  <c r="N43" i="39"/>
  <c r="T21" i="38"/>
  <c r="T43" i="39"/>
  <c r="J15" i="39"/>
  <c r="K90" i="3"/>
  <c r="BD90" i="3" s="1"/>
  <c r="T90" i="3"/>
  <c r="BM90" i="3" s="1"/>
  <c r="C20" i="38"/>
  <c r="I42" i="39"/>
  <c r="G21" i="38"/>
  <c r="O21" i="38"/>
  <c r="G43" i="39"/>
  <c r="O43" i="39"/>
  <c r="AA15" i="39"/>
  <c r="E20" i="38"/>
  <c r="K42" i="39"/>
  <c r="H21" i="38"/>
  <c r="P21" i="38"/>
  <c r="H43" i="39"/>
  <c r="P43" i="39"/>
  <c r="D15" i="39"/>
  <c r="AW12" i="38"/>
  <c r="M42" i="39"/>
  <c r="I21" i="38"/>
  <c r="Q21" i="38"/>
  <c r="I43" i="39"/>
  <c r="Q43" i="39"/>
  <c r="AL12" i="38"/>
  <c r="K20" i="38"/>
  <c r="Q42" i="39"/>
  <c r="J21" i="38"/>
  <c r="J43" i="39"/>
  <c r="R43" i="39"/>
  <c r="I17" i="43"/>
  <c r="I29" i="39"/>
  <c r="F21" i="21"/>
  <c r="E24" i="50"/>
  <c r="E32" i="50" s="1"/>
  <c r="F24" i="22"/>
  <c r="E22" i="21"/>
  <c r="I22" i="21"/>
  <c r="AD17" i="38"/>
  <c r="H45" i="22"/>
  <c r="H50" i="22" s="1"/>
  <c r="N16" i="22"/>
  <c r="R37" i="22"/>
  <c r="T44" i="22"/>
  <c r="N20" i="36"/>
  <c r="AM44" i="22"/>
  <c r="AH24" i="22"/>
  <c r="AK44" i="22"/>
  <c r="AP17" i="43"/>
  <c r="AI20" i="36"/>
  <c r="BF97" i="3"/>
  <c r="BF95" i="3"/>
  <c r="AP95" i="3"/>
  <c r="BH95" i="3" s="1"/>
  <c r="AQ14" i="38"/>
  <c r="AQ17" i="38" s="1"/>
  <c r="E21" i="21"/>
  <c r="N62" i="3"/>
  <c r="BG62" i="3" s="1"/>
  <c r="O24" i="22"/>
  <c r="AT21" i="36"/>
  <c r="AT13" i="36"/>
  <c r="C17" i="43"/>
  <c r="K17" i="43"/>
  <c r="J17" i="43"/>
  <c r="H17" i="43"/>
  <c r="I20" i="36"/>
  <c r="E34" i="39"/>
  <c r="G21" i="21"/>
  <c r="D21" i="21"/>
  <c r="G16" i="22"/>
  <c r="E16" i="22"/>
  <c r="J37" i="22"/>
  <c r="I37" i="22"/>
  <c r="H37" i="22"/>
  <c r="G37" i="22"/>
  <c r="F37" i="22"/>
  <c r="K37" i="22"/>
  <c r="F44" i="22"/>
  <c r="E44" i="22"/>
  <c r="D44" i="22"/>
  <c r="F24" i="50"/>
  <c r="D8" i="21"/>
  <c r="C67" i="3"/>
  <c r="P37" i="22"/>
  <c r="N19" i="43"/>
  <c r="P11" i="21"/>
  <c r="AD163" i="3"/>
  <c r="AD170" i="3" s="1"/>
  <c r="AE19" i="43"/>
  <c r="AJ16" i="22"/>
  <c r="AR16" i="22"/>
  <c r="AZ16" i="22"/>
  <c r="AS44" i="22"/>
  <c r="AZ44" i="22"/>
  <c r="BA45" i="22"/>
  <c r="BA50" i="22" s="1"/>
  <c r="AH17" i="43"/>
  <c r="AL17" i="43"/>
  <c r="AX17" i="43"/>
  <c r="BA19" i="43"/>
  <c r="AF20" i="36"/>
  <c r="AI21" i="36"/>
  <c r="AY35" i="39"/>
  <c r="AY40" i="39" s="1"/>
  <c r="AY15" i="39"/>
  <c r="AR50" i="3"/>
  <c r="AS8" i="50"/>
  <c r="AX59" i="3"/>
  <c r="AX81" i="3" s="1"/>
  <c r="AY7" i="50"/>
  <c r="AV98" i="3"/>
  <c r="BN98" i="3" s="1"/>
  <c r="AM137" i="3"/>
  <c r="BE137" i="3" s="1"/>
  <c r="AN9" i="37"/>
  <c r="AV138" i="3"/>
  <c r="AW12" i="37"/>
  <c r="J50" i="22"/>
  <c r="AD17" i="43"/>
  <c r="F22" i="21"/>
  <c r="G21" i="36"/>
  <c r="H19" i="43"/>
  <c r="M37" i="22"/>
  <c r="AB16" i="22"/>
  <c r="AB13" i="36"/>
  <c r="W37" i="22"/>
  <c r="X37" i="22"/>
  <c r="N50" i="22"/>
  <c r="R45" i="22"/>
  <c r="R50" i="22" s="1"/>
  <c r="R16" i="22"/>
  <c r="S45" i="22"/>
  <c r="S50" i="22" s="1"/>
  <c r="S16" i="22"/>
  <c r="T16" i="22"/>
  <c r="U45" i="22"/>
  <c r="U50" i="22" s="1"/>
  <c r="U16" i="22"/>
  <c r="W16" i="22"/>
  <c r="X16" i="22"/>
  <c r="Y45" i="22"/>
  <c r="Y50" i="22" s="1"/>
  <c r="Y16" i="22"/>
  <c r="Z16" i="22"/>
  <c r="AA16" i="22"/>
  <c r="Q19" i="43"/>
  <c r="AJ37" i="22"/>
  <c r="AR37" i="22"/>
  <c r="AZ37" i="22"/>
  <c r="AG45" i="22"/>
  <c r="AG50" i="22" s="1"/>
  <c r="AH45" i="22"/>
  <c r="AH50" i="22" s="1"/>
  <c r="AO50" i="22"/>
  <c r="AO19" i="43"/>
  <c r="AR13" i="36"/>
  <c r="AV20" i="36"/>
  <c r="AS34" i="39"/>
  <c r="AM40" i="39"/>
  <c r="AU21" i="21"/>
  <c r="BA22" i="21"/>
  <c r="BA8" i="21"/>
  <c r="G22" i="21"/>
  <c r="I21" i="21"/>
  <c r="U15" i="39"/>
  <c r="AW24" i="22"/>
  <c r="AT45" i="22"/>
  <c r="AT50" i="22" s="1"/>
  <c r="AT19" i="22"/>
  <c r="AK13" i="36"/>
  <c r="AH24" i="37"/>
  <c r="AH9" i="37"/>
  <c r="BA24" i="37"/>
  <c r="BA12" i="37"/>
  <c r="F17" i="43"/>
  <c r="D16" i="22"/>
  <c r="D37" i="22"/>
  <c r="H44" i="22"/>
  <c r="J19" i="43"/>
  <c r="Q16" i="22"/>
  <c r="AW45" i="22"/>
  <c r="AW50" i="22" s="1"/>
  <c r="AX45" i="22"/>
  <c r="AX50" i="22" s="1"/>
  <c r="AX22" i="37"/>
  <c r="AZ24" i="37"/>
  <c r="BC12" i="39"/>
  <c r="Z37" i="22"/>
  <c r="N21" i="21"/>
  <c r="AD11" i="21"/>
  <c r="E17" i="43"/>
  <c r="C9" i="37"/>
  <c r="J21" i="21"/>
  <c r="F16" i="22"/>
  <c r="C37" i="22"/>
  <c r="J44" i="22"/>
  <c r="E16" i="50"/>
  <c r="AD13" i="36"/>
  <c r="C24" i="50"/>
  <c r="C22" i="50" s="1"/>
  <c r="K24" i="50"/>
  <c r="K22" i="50" s="1"/>
  <c r="G44" i="22"/>
  <c r="L24" i="50"/>
  <c r="L22" i="50" s="1"/>
  <c r="M11" i="21"/>
  <c r="P16" i="22"/>
  <c r="Y20" i="36"/>
  <c r="T21" i="21"/>
  <c r="AF44" i="22"/>
  <c r="BC17" i="43"/>
  <c r="AN19" i="43"/>
  <c r="AF13" i="36"/>
  <c r="AI13" i="36"/>
  <c r="AL21" i="36"/>
  <c r="AL13" i="36"/>
  <c r="AW14" i="38"/>
  <c r="AW17" i="38" s="1"/>
  <c r="S8" i="50"/>
  <c r="S6" i="50" s="1"/>
  <c r="R39" i="3" s="1"/>
  <c r="BK44" i="3" s="1"/>
  <c r="R41" i="3"/>
  <c r="W8" i="50"/>
  <c r="W6" i="50" s="1"/>
  <c r="V39" i="3" s="1"/>
  <c r="V41" i="3"/>
  <c r="AA8" i="50"/>
  <c r="AA6" i="50" s="1"/>
  <c r="Z39" i="3" s="1"/>
  <c r="Z42" i="3"/>
  <c r="J22" i="21"/>
  <c r="E14" i="38"/>
  <c r="E17" i="38" s="1"/>
  <c r="I21" i="36"/>
  <c r="F19" i="43"/>
  <c r="F45" i="22"/>
  <c r="F50" i="22" s="1"/>
  <c r="AC81" i="3"/>
  <c r="D8" i="50"/>
  <c r="D6" i="50" s="1"/>
  <c r="C39" i="3" s="1"/>
  <c r="L16" i="22"/>
  <c r="L24" i="22"/>
  <c r="Y37" i="22"/>
  <c r="W44" i="22"/>
  <c r="O45" i="22"/>
  <c r="O50" i="22" s="1"/>
  <c r="P45" i="22"/>
  <c r="P50" i="22" s="1"/>
  <c r="Q17" i="43"/>
  <c r="O19" i="43"/>
  <c r="P9" i="37"/>
  <c r="U12" i="39"/>
  <c r="O21" i="21"/>
  <c r="Q22" i="21"/>
  <c r="AL16" i="22"/>
  <c r="AT16" i="22"/>
  <c r="BB16" i="22"/>
  <c r="AQ44" i="22"/>
  <c r="AF24" i="22"/>
  <c r="AV24" i="22"/>
  <c r="AU17" i="43"/>
  <c r="AM13" i="36"/>
  <c r="AY13" i="36"/>
  <c r="AP15" i="39"/>
  <c r="AP35" i="39"/>
  <c r="AP40" i="39" s="1"/>
  <c r="BG136" i="3"/>
  <c r="AZ102" i="3"/>
  <c r="BA35" i="39"/>
  <c r="BA40" i="39" s="1"/>
  <c r="BH119" i="3"/>
  <c r="BH116" i="3"/>
  <c r="J24" i="22"/>
  <c r="C22" i="21"/>
  <c r="D22" i="21"/>
  <c r="H8" i="21"/>
  <c r="I14" i="38"/>
  <c r="I17" i="38" s="1"/>
  <c r="K14" i="38"/>
  <c r="K17" i="38" s="1"/>
  <c r="G35" i="39"/>
  <c r="G40" i="39" s="1"/>
  <c r="E19" i="43"/>
  <c r="G19" i="43"/>
  <c r="M34" i="39"/>
  <c r="M45" i="22"/>
  <c r="M50" i="22" s="1"/>
  <c r="S37" i="22"/>
  <c r="S44" i="22"/>
  <c r="P17" i="43"/>
  <c r="W15" i="39"/>
  <c r="P22" i="21"/>
  <c r="T22" i="21"/>
  <c r="X22" i="21"/>
  <c r="AI16" i="22"/>
  <c r="AQ16" i="22"/>
  <c r="AY16" i="22"/>
  <c r="AH37" i="22"/>
  <c r="AP37" i="22"/>
  <c r="AX37" i="22"/>
  <c r="AF45" i="22"/>
  <c r="AF50" i="22" s="1"/>
  <c r="AV45" i="22"/>
  <c r="AV50" i="22" s="1"/>
  <c r="AO17" i="43"/>
  <c r="AH19" i="43"/>
  <c r="AQ19" i="43"/>
  <c r="AX19" i="43"/>
  <c r="AU13" i="36"/>
  <c r="AG20" i="36"/>
  <c r="AM20" i="36"/>
  <c r="AW20" i="36"/>
  <c r="AG21" i="36"/>
  <c r="AP22" i="37"/>
  <c r="AT22" i="37"/>
  <c r="AU9" i="37"/>
  <c r="AW24" i="37"/>
  <c r="AX24" i="37"/>
  <c r="AX9" i="37"/>
  <c r="AV12" i="39"/>
  <c r="AQ34" i="39"/>
  <c r="AX15" i="39"/>
  <c r="AX35" i="39"/>
  <c r="AX40" i="39" s="1"/>
  <c r="AK14" i="38"/>
  <c r="AK17" i="38" s="1"/>
  <c r="AT21" i="21"/>
  <c r="AV21" i="21"/>
  <c r="AZ21" i="21"/>
  <c r="AF22" i="21"/>
  <c r="AF8" i="21"/>
  <c r="AO22" i="21"/>
  <c r="Z24" i="50"/>
  <c r="Z22" i="50" s="1"/>
  <c r="AA24" i="50"/>
  <c r="AA22" i="50" s="1"/>
  <c r="S59" i="3"/>
  <c r="S67" i="3" s="1"/>
  <c r="BL67" i="3" s="1"/>
  <c r="AO8" i="50"/>
  <c r="AO6" i="50" s="1"/>
  <c r="AN39" i="3" s="1"/>
  <c r="AN50" i="3"/>
  <c r="L50" i="22"/>
  <c r="M29" i="39"/>
  <c r="M16" i="22"/>
  <c r="M44" i="22"/>
  <c r="Q37" i="22"/>
  <c r="T17" i="43"/>
  <c r="S22" i="21"/>
  <c r="U21" i="21"/>
  <c r="AH16" i="22"/>
  <c r="AP16" i="22"/>
  <c r="AX16" i="22"/>
  <c r="AI44" i="22"/>
  <c r="AY44" i="22"/>
  <c r="AN24" i="22"/>
  <c r="AW17" i="43"/>
  <c r="AS13" i="36"/>
  <c r="AG22" i="37"/>
  <c r="AO24" i="37"/>
  <c r="AO9" i="37"/>
  <c r="AJ34" i="39"/>
  <c r="AV35" i="39"/>
  <c r="AV40" i="39" s="1"/>
  <c r="AI21" i="21"/>
  <c r="AQ21" i="21"/>
  <c r="AW8" i="50"/>
  <c r="AW6" i="50" s="1"/>
  <c r="AV39" i="3" s="1"/>
  <c r="BN52" i="3" s="1"/>
  <c r="AV50" i="3"/>
  <c r="I24" i="22"/>
  <c r="F21" i="36"/>
  <c r="H21" i="36"/>
  <c r="C8" i="50"/>
  <c r="C6" i="50" s="1"/>
  <c r="B39" i="3" s="1"/>
  <c r="B46" i="3" s="1"/>
  <c r="C45" i="22"/>
  <c r="C50" i="22" s="1"/>
  <c r="K45" i="22"/>
  <c r="K50" i="22" s="1"/>
  <c r="M19" i="43"/>
  <c r="M24" i="37"/>
  <c r="M14" i="38"/>
  <c r="M17" i="38" s="1"/>
  <c r="M22" i="21"/>
  <c r="M24" i="22"/>
  <c r="AB20" i="36"/>
  <c r="AB34" i="39"/>
  <c r="O37" i="22"/>
  <c r="P44" i="22"/>
  <c r="AA44" i="22"/>
  <c r="Q24" i="22"/>
  <c r="O17" i="43"/>
  <c r="P19" i="43"/>
  <c r="S21" i="21"/>
  <c r="R11" i="21"/>
  <c r="AG16" i="22"/>
  <c r="AO16" i="22"/>
  <c r="AW16" i="22"/>
  <c r="AG24" i="22"/>
  <c r="AF37" i="22"/>
  <c r="AN37" i="22"/>
  <c r="AV37" i="22"/>
  <c r="AF17" i="43"/>
  <c r="AS17" i="43"/>
  <c r="AM19" i="43"/>
  <c r="AT19" i="43"/>
  <c r="BC19" i="43"/>
  <c r="AM21" i="36"/>
  <c r="AH15" i="39"/>
  <c r="AH35" i="39"/>
  <c r="AH40" i="39" s="1"/>
  <c r="AR17" i="38"/>
  <c r="G8" i="50"/>
  <c r="F42" i="3"/>
  <c r="L21" i="36"/>
  <c r="L22" i="21"/>
  <c r="L21" i="21"/>
  <c r="E12" i="39"/>
  <c r="AB44" i="22"/>
  <c r="AB11" i="21"/>
  <c r="Q50" i="22"/>
  <c r="S24" i="22"/>
  <c r="X24" i="22"/>
  <c r="Y44" i="22"/>
  <c r="N17" i="43"/>
  <c r="S19" i="43"/>
  <c r="X21" i="21"/>
  <c r="AA21" i="21"/>
  <c r="AN16" i="22"/>
  <c r="AV16" i="22"/>
  <c r="AY24" i="22"/>
  <c r="AU44" i="22"/>
  <c r="AR24" i="22"/>
  <c r="AJ17" i="43"/>
  <c r="AN17" i="43"/>
  <c r="BC13" i="36"/>
  <c r="AK20" i="36"/>
  <c r="BA20" i="36"/>
  <c r="AN24" i="37"/>
  <c r="AN12" i="37"/>
  <c r="AL12" i="39"/>
  <c r="AH34" i="39"/>
  <c r="AG35" i="39"/>
  <c r="AG40" i="39" s="1"/>
  <c r="BB17" i="38"/>
  <c r="AX24" i="50"/>
  <c r="AX32" i="50" s="1"/>
  <c r="C16" i="22"/>
  <c r="G45" i="22"/>
  <c r="G50" i="22" s="1"/>
  <c r="H21" i="21"/>
  <c r="C19" i="43"/>
  <c r="I19" i="43"/>
  <c r="K19" i="43"/>
  <c r="AC159" i="3"/>
  <c r="J12" i="39"/>
  <c r="AB24" i="22"/>
  <c r="AB14" i="38"/>
  <c r="AB17" i="38" s="1"/>
  <c r="AA37" i="22"/>
  <c r="U44" i="22"/>
  <c r="X44" i="22"/>
  <c r="W45" i="22"/>
  <c r="W50" i="22" s="1"/>
  <c r="R19" i="43"/>
  <c r="U19" i="43"/>
  <c r="Z19" i="43"/>
  <c r="Q29" i="39"/>
  <c r="Z22" i="21"/>
  <c r="AM16" i="22"/>
  <c r="AU16" i="22"/>
  <c r="BC16" i="22"/>
  <c r="AL37" i="22"/>
  <c r="AT37" i="22"/>
  <c r="BB37" i="22"/>
  <c r="AH44" i="22"/>
  <c r="AX44" i="22"/>
  <c r="AN45" i="22"/>
  <c r="AN50" i="22" s="1"/>
  <c r="AM17" i="43"/>
  <c r="AV17" i="43"/>
  <c r="AI19" i="43"/>
  <c r="AP19" i="43"/>
  <c r="AY19" i="43"/>
  <c r="AO13" i="36"/>
  <c r="BA13" i="36"/>
  <c r="AU20" i="36"/>
  <c r="AH21" i="36"/>
  <c r="AJ21" i="36"/>
  <c r="AK12" i="37"/>
  <c r="AK24" i="37"/>
  <c r="AF14" i="38"/>
  <c r="AF17" i="38" s="1"/>
  <c r="AZ14" i="38"/>
  <c r="AZ17" i="38" s="1"/>
  <c r="AD8" i="50"/>
  <c r="AN24" i="50"/>
  <c r="AN32" i="50" s="1"/>
  <c r="AO24" i="50"/>
  <c r="AO32" i="50" s="1"/>
  <c r="AM8" i="50"/>
  <c r="AM6" i="50" s="1"/>
  <c r="AL39" i="3" s="1"/>
  <c r="AL52" i="3"/>
  <c r="AQ21" i="36"/>
  <c r="AX21" i="36"/>
  <c r="AZ21" i="36"/>
  <c r="AK22" i="37"/>
  <c r="AW22" i="37"/>
  <c r="BB22" i="37"/>
  <c r="AR12" i="39"/>
  <c r="AF29" i="39"/>
  <c r="AF34" i="39"/>
  <c r="AV34" i="39"/>
  <c r="AL40" i="39"/>
  <c r="BB40" i="39"/>
  <c r="AV17" i="38"/>
  <c r="AY21" i="21"/>
  <c r="AJ22" i="21"/>
  <c r="AN22" i="21"/>
  <c r="AW22" i="21"/>
  <c r="BC21" i="21"/>
  <c r="AV24" i="50"/>
  <c r="AW24" i="50"/>
  <c r="AW32" i="50" s="1"/>
  <c r="W24" i="50"/>
  <c r="W22" i="50" s="1"/>
  <c r="T8" i="50"/>
  <c r="AJ8" i="50"/>
  <c r="AJ6" i="50" s="1"/>
  <c r="AI39" i="3" s="1"/>
  <c r="AU8" i="50"/>
  <c r="AU6" i="50" s="1"/>
  <c r="AT39" i="3" s="1"/>
  <c r="AT55" i="3" s="1"/>
  <c r="BL55" i="3" s="1"/>
  <c r="AX8" i="50"/>
  <c r="AZ8" i="50"/>
  <c r="AH159" i="3"/>
  <c r="AV170" i="3"/>
  <c r="BN170" i="3" s="1"/>
  <c r="AQ98" i="3"/>
  <c r="BI98" i="3" s="1"/>
  <c r="AX122" i="3"/>
  <c r="BE117" i="3"/>
  <c r="AO21" i="36"/>
  <c r="AF22" i="37"/>
  <c r="AS22" i="37"/>
  <c r="AM24" i="37"/>
  <c r="AT24" i="37"/>
  <c r="BC24" i="37"/>
  <c r="AN29" i="39"/>
  <c r="AT34" i="39"/>
  <c r="AS14" i="38"/>
  <c r="AS17" i="38" s="1"/>
  <c r="AH21" i="21"/>
  <c r="AG21" i="21"/>
  <c r="AI8" i="21"/>
  <c r="AK21" i="21"/>
  <c r="AM11" i="21"/>
  <c r="AR22" i="21"/>
  <c r="AV22" i="21"/>
  <c r="AE8" i="50"/>
  <c r="AM24" i="50"/>
  <c r="AM22" i="50" s="1"/>
  <c r="AZ24" i="50"/>
  <c r="Y8" i="50"/>
  <c r="Y6" i="50" s="1"/>
  <c r="X39" i="3" s="1"/>
  <c r="X46" i="3" s="1"/>
  <c r="BH120" i="3"/>
  <c r="J131" i="3"/>
  <c r="BC131" i="3" s="1"/>
  <c r="AJ22" i="37"/>
  <c r="AN22" i="37"/>
  <c r="AR22" i="37"/>
  <c r="BA22" i="37"/>
  <c r="AP12" i="39"/>
  <c r="AG29" i="39"/>
  <c r="AJ29" i="39"/>
  <c r="AV29" i="39"/>
  <c r="AR34" i="39"/>
  <c r="AG14" i="38"/>
  <c r="AG17" i="38" s="1"/>
  <c r="AP21" i="21"/>
  <c r="AH11" i="21"/>
  <c r="AK22" i="21"/>
  <c r="AM22" i="21"/>
  <c r="AO21" i="21"/>
  <c r="AQ8" i="21"/>
  <c r="AS21" i="21"/>
  <c r="AZ22" i="21"/>
  <c r="AD24" i="50"/>
  <c r="AH24" i="50"/>
  <c r="AK24" i="50"/>
  <c r="AK32" i="50" s="1"/>
  <c r="AG159" i="3"/>
  <c r="AL159" i="3"/>
  <c r="BD159" i="3" s="1"/>
  <c r="AX159" i="3"/>
  <c r="AP170" i="3"/>
  <c r="BH170" i="3" s="1"/>
  <c r="O166" i="3"/>
  <c r="BH166" i="3" s="1"/>
  <c r="BH165" i="3"/>
  <c r="AY21" i="36"/>
  <c r="AI22" i="37"/>
  <c r="AM22" i="37"/>
  <c r="AV22" i="37"/>
  <c r="AZ22" i="37"/>
  <c r="AI12" i="37"/>
  <c r="AP24" i="37"/>
  <c r="AG12" i="39"/>
  <c r="BB12" i="39"/>
  <c r="AI29" i="39"/>
  <c r="AK29" i="39"/>
  <c r="AL29" i="39"/>
  <c r="AM29" i="39"/>
  <c r="AO29" i="39"/>
  <c r="AR29" i="39"/>
  <c r="AP34" i="39"/>
  <c r="AX21" i="21"/>
  <c r="AP11" i="21"/>
  <c r="AS22" i="21"/>
  <c r="AU22" i="21"/>
  <c r="AW21" i="21"/>
  <c r="AY8" i="21"/>
  <c r="BA21" i="21"/>
  <c r="AP24" i="50"/>
  <c r="AU24" i="50"/>
  <c r="AU32" i="50" s="1"/>
  <c r="U24" i="50"/>
  <c r="U32" i="50" s="1"/>
  <c r="J8" i="50"/>
  <c r="J6" i="50" s="1"/>
  <c r="I39" i="3" s="1"/>
  <c r="I46" i="3" s="1"/>
  <c r="AH139" i="3"/>
  <c r="AX139" i="3"/>
  <c r="AI96" i="3"/>
  <c r="AI98" i="3" s="1"/>
  <c r="AJ12" i="38"/>
  <c r="AQ29" i="39"/>
  <c r="AS29" i="39"/>
  <c r="AT29" i="39"/>
  <c r="AU29" i="39"/>
  <c r="AW29" i="39"/>
  <c r="AZ29" i="39"/>
  <c r="AH22" i="21"/>
  <c r="AX11" i="21"/>
  <c r="AJ32" i="50"/>
  <c r="AT32" i="50"/>
  <c r="AX170" i="3"/>
  <c r="BG137" i="3"/>
  <c r="AP139" i="3"/>
  <c r="BH139" i="3" s="1"/>
  <c r="AP122" i="3"/>
  <c r="BH122" i="3" s="1"/>
  <c r="AT121" i="3"/>
  <c r="BL121" i="3" s="1"/>
  <c r="BG121" i="3"/>
  <c r="BG120" i="3"/>
  <c r="BG119" i="3"/>
  <c r="BG116" i="3"/>
  <c r="AR21" i="36"/>
  <c r="AQ22" i="37"/>
  <c r="BC22" i="37"/>
  <c r="AL24" i="37"/>
  <c r="AU24" i="37"/>
  <c r="BB24" i="37"/>
  <c r="AM12" i="39"/>
  <c r="AQ12" i="39"/>
  <c r="AX12" i="39"/>
  <c r="AY29" i="39"/>
  <c r="BA29" i="39"/>
  <c r="BB29" i="39"/>
  <c r="BC29" i="39"/>
  <c r="AL34" i="39"/>
  <c r="BB34" i="39"/>
  <c r="AF21" i="21"/>
  <c r="AJ21" i="21"/>
  <c r="AP22" i="21"/>
  <c r="AM16" i="50"/>
  <c r="AW16" i="50"/>
  <c r="O24" i="50"/>
  <c r="O22" i="50" s="1"/>
  <c r="AB24" i="50"/>
  <c r="N8" i="50"/>
  <c r="N6" i="50" s="1"/>
  <c r="M39" i="3" s="1"/>
  <c r="AL8" i="50"/>
  <c r="AL6" i="50" s="1"/>
  <c r="AK39" i="3" s="1"/>
  <c r="AY8" i="50"/>
  <c r="BC8" i="50"/>
  <c r="BC6" i="50" s="1"/>
  <c r="BB39" i="3" s="1"/>
  <c r="BB55" i="3" s="1"/>
  <c r="AL139" i="3"/>
  <c r="BD139" i="3" s="1"/>
  <c r="AT12" i="38"/>
  <c r="BG157" i="3"/>
  <c r="AW139" i="3"/>
  <c r="AW159" i="3"/>
  <c r="P8" i="50"/>
  <c r="AE12" i="38"/>
  <c r="BI119" i="3"/>
  <c r="AS121" i="3"/>
  <c r="Z90" i="3"/>
  <c r="W90" i="3"/>
  <c r="BH117" i="3"/>
  <c r="BB98" i="3"/>
  <c r="AF139" i="3"/>
  <c r="AN139" i="3"/>
  <c r="BF139" i="3" s="1"/>
  <c r="AK170" i="3"/>
  <c r="BC170" i="3" s="1"/>
  <c r="O44" i="3"/>
  <c r="AO50" i="3"/>
  <c r="AQ8" i="50"/>
  <c r="H12" i="38"/>
  <c r="S12" i="38"/>
  <c r="H90" i="3"/>
  <c r="BJ165" i="3"/>
  <c r="BD157" i="3"/>
  <c r="BC117" i="3"/>
  <c r="AW98" i="3"/>
  <c r="BJ156" i="3"/>
  <c r="AY170" i="3"/>
  <c r="D12" i="38"/>
  <c r="AM12" i="38"/>
  <c r="S90" i="3"/>
  <c r="BL90" i="3" s="1"/>
  <c r="BI117" i="3"/>
  <c r="BJ138" i="3"/>
  <c r="AV159" i="3"/>
  <c r="BN159" i="3" s="1"/>
  <c r="AF170" i="3"/>
  <c r="AL170" i="3"/>
  <c r="BD170" i="3" s="1"/>
  <c r="O8" i="50"/>
  <c r="O16" i="50" s="1"/>
  <c r="BG138" i="3"/>
  <c r="T12" i="38"/>
  <c r="AG12" i="38"/>
  <c r="AN170" i="3"/>
  <c r="BF170" i="3" s="1"/>
  <c r="Q8" i="50"/>
  <c r="Q6" i="50" s="1"/>
  <c r="P39" i="3" s="1"/>
  <c r="BI44" i="3" s="1"/>
  <c r="BI95" i="3"/>
  <c r="AA90" i="3"/>
  <c r="BJ136" i="3"/>
  <c r="AN159" i="3"/>
  <c r="BF159" i="3" s="1"/>
  <c r="AN12" i="38"/>
  <c r="AR12" i="38"/>
  <c r="AY12" i="38"/>
  <c r="R90" i="3"/>
  <c r="BK90" i="3" s="1"/>
  <c r="X90" i="3"/>
  <c r="BD88" i="3"/>
  <c r="P90" i="3"/>
  <c r="BI90" i="3" s="1"/>
  <c r="AH12" i="38"/>
  <c r="BE96" i="3"/>
  <c r="BH96" i="3"/>
  <c r="BI96" i="3"/>
  <c r="BI120" i="3"/>
  <c r="G90" i="3"/>
  <c r="Y90" i="3"/>
  <c r="O90" i="3"/>
  <c r="BH90" i="3" s="1"/>
  <c r="BH88" i="3"/>
  <c r="BH89" i="3"/>
  <c r="BH87" i="3"/>
  <c r="BD87" i="3"/>
  <c r="L88" i="3"/>
  <c r="L90" i="3" s="1"/>
  <c r="BE90" i="3" s="1"/>
  <c r="M12" i="38"/>
  <c r="BH145" i="3"/>
  <c r="C12" i="37"/>
  <c r="C29" i="39"/>
  <c r="K34" i="39"/>
  <c r="AA109" i="3"/>
  <c r="AB12" i="39"/>
  <c r="C13" i="36"/>
  <c r="K13" i="36"/>
  <c r="H20" i="36"/>
  <c r="C22" i="37"/>
  <c r="G12" i="39"/>
  <c r="E29" i="39"/>
  <c r="D29" i="39"/>
  <c r="K29" i="39"/>
  <c r="J29" i="39"/>
  <c r="D34" i="39"/>
  <c r="C34" i="39"/>
  <c r="D14" i="38"/>
  <c r="D17" i="38" s="1"/>
  <c r="C21" i="36"/>
  <c r="E21" i="36"/>
  <c r="F90" i="3"/>
  <c r="G15" i="39"/>
  <c r="F34" i="39"/>
  <c r="G14" i="38"/>
  <c r="G17" i="38" s="1"/>
  <c r="E35" i="39"/>
  <c r="E40" i="39" s="1"/>
  <c r="L35" i="39"/>
  <c r="L40" i="39" s="1"/>
  <c r="L29" i="39"/>
  <c r="M12" i="39"/>
  <c r="K12" i="38"/>
  <c r="BA96" i="3"/>
  <c r="BB12" i="38"/>
  <c r="L13" i="36"/>
  <c r="N14" i="38"/>
  <c r="N17" i="38" s="1"/>
  <c r="BC130" i="3"/>
  <c r="M13" i="36"/>
  <c r="M35" i="39"/>
  <c r="M40" i="39" s="1"/>
  <c r="V90" i="3"/>
  <c r="AA102" i="3"/>
  <c r="AB35" i="39"/>
  <c r="AB40" i="39" s="1"/>
  <c r="AA5" i="42"/>
  <c r="S5" i="42"/>
  <c r="Z5" i="42"/>
  <c r="R5" i="42"/>
  <c r="Y5" i="42"/>
  <c r="Q5" i="42"/>
  <c r="AB5" i="42"/>
  <c r="W5" i="42"/>
  <c r="O5" i="42"/>
  <c r="U5" i="42"/>
  <c r="C15" i="39"/>
  <c r="H13" i="36"/>
  <c r="G13" i="36"/>
  <c r="E20" i="36"/>
  <c r="H29" i="39"/>
  <c r="G29" i="39"/>
  <c r="I34" i="39"/>
  <c r="J14" i="38"/>
  <c r="J17" i="38" s="1"/>
  <c r="D21" i="36"/>
  <c r="L14" i="38"/>
  <c r="L17" i="38" s="1"/>
  <c r="AA20" i="36"/>
  <c r="W21" i="36"/>
  <c r="Y29" i="39"/>
  <c r="AN96" i="3"/>
  <c r="BF96" i="3" s="1"/>
  <c r="AO12" i="38"/>
  <c r="C14" i="38"/>
  <c r="C17" i="38" s="1"/>
  <c r="H14" i="38"/>
  <c r="H17" i="38" s="1"/>
  <c r="J21" i="36"/>
  <c r="L34" i="39"/>
  <c r="D88" i="3"/>
  <c r="D90" i="3" s="1"/>
  <c r="E12" i="38"/>
  <c r="BC88" i="3"/>
  <c r="J90" i="3"/>
  <c r="BC90" i="3" s="1"/>
  <c r="BG145" i="3"/>
  <c r="W20" i="36"/>
  <c r="N34" i="39"/>
  <c r="Y12" i="38"/>
  <c r="AB12" i="38"/>
  <c r="AX12" i="38"/>
  <c r="BA12" i="38"/>
  <c r="AX96" i="3"/>
  <c r="AM98" i="3"/>
  <c r="BE98" i="3" s="1"/>
  <c r="BF88" i="3"/>
  <c r="BJ88" i="3"/>
  <c r="BH147" i="3"/>
  <c r="D20" i="38"/>
  <c r="L20" i="38"/>
  <c r="D42" i="39"/>
  <c r="L42" i="39"/>
  <c r="P12" i="39"/>
  <c r="AA19" i="39"/>
  <c r="BI88" i="3"/>
  <c r="R12" i="39"/>
  <c r="T12" i="39"/>
  <c r="S29" i="39"/>
  <c r="U29" i="39"/>
  <c r="T34" i="39"/>
  <c r="I12" i="38"/>
  <c r="L12" i="38"/>
  <c r="P12" i="38"/>
  <c r="F20" i="38"/>
  <c r="N20" i="38"/>
  <c r="F42" i="39"/>
  <c r="N42" i="39"/>
  <c r="X12" i="39"/>
  <c r="R29" i="39"/>
  <c r="AA29" i="39"/>
  <c r="O14" i="38"/>
  <c r="O17" i="38" s="1"/>
  <c r="Q14" i="38"/>
  <c r="Q17" i="38" s="1"/>
  <c r="S14" i="38"/>
  <c r="S17" i="38" s="1"/>
  <c r="U14" i="38"/>
  <c r="U17" i="38" s="1"/>
  <c r="W14" i="38"/>
  <c r="W17" i="38" s="1"/>
  <c r="Y14" i="38"/>
  <c r="Y17" i="38" s="1"/>
  <c r="AA14" i="38"/>
  <c r="AA17" i="38" s="1"/>
  <c r="AK12" i="38"/>
  <c r="L109" i="3"/>
  <c r="G20" i="38"/>
  <c r="O20" i="38"/>
  <c r="G42" i="39"/>
  <c r="O42" i="39"/>
  <c r="T13" i="36"/>
  <c r="Z12" i="39"/>
  <c r="W12" i="38"/>
  <c r="AS12" i="38"/>
  <c r="E109" i="3"/>
  <c r="H20" i="38"/>
  <c r="P20" i="38"/>
  <c r="H42" i="39"/>
  <c r="P42" i="39"/>
  <c r="N15" i="39"/>
  <c r="R15" i="39"/>
  <c r="Z15" i="39"/>
  <c r="Q12" i="38"/>
  <c r="AC98" i="3"/>
  <c r="W109" i="3"/>
  <c r="P20" i="36"/>
  <c r="N13" i="36"/>
  <c r="P21" i="36"/>
  <c r="Q12" i="39"/>
  <c r="S12" i="39"/>
  <c r="P34" i="39"/>
  <c r="X34" i="39"/>
  <c r="G12" i="38"/>
  <c r="N12" i="38"/>
  <c r="AG98" i="3"/>
  <c r="AL98" i="3"/>
  <c r="BD98" i="3" s="1"/>
  <c r="F109" i="3"/>
  <c r="Q109" i="3"/>
  <c r="T109" i="3"/>
  <c r="BJ146" i="3"/>
  <c r="J20" i="38"/>
  <c r="R20" i="38"/>
  <c r="J42" i="39"/>
  <c r="H32" i="50"/>
  <c r="H22" i="50"/>
  <c r="G32" i="50"/>
  <c r="G22" i="50"/>
  <c r="B67" i="3"/>
  <c r="D22" i="50"/>
  <c r="D32" i="50"/>
  <c r="J32" i="50"/>
  <c r="K11" i="21"/>
  <c r="H22" i="21"/>
  <c r="L15" i="39"/>
  <c r="AB45" i="22"/>
  <c r="AB50" i="22" s="1"/>
  <c r="Y24" i="22"/>
  <c r="T45" i="22"/>
  <c r="T50" i="22" s="1"/>
  <c r="Z13" i="36"/>
  <c r="P12" i="37"/>
  <c r="T29" i="39"/>
  <c r="W29" i="39"/>
  <c r="O34" i="39"/>
  <c r="W34" i="39"/>
  <c r="O35" i="39"/>
  <c r="J16" i="22"/>
  <c r="I45" i="22"/>
  <c r="I50" i="22" s="1"/>
  <c r="O13" i="36"/>
  <c r="Q13" i="36"/>
  <c r="S13" i="36"/>
  <c r="C11" i="21"/>
  <c r="K15" i="39"/>
  <c r="C41" i="3"/>
  <c r="N22" i="50"/>
  <c r="R24" i="22"/>
  <c r="Z24" i="22"/>
  <c r="AA45" i="22"/>
  <c r="AA50" i="22" s="1"/>
  <c r="S17" i="43"/>
  <c r="X17" i="43"/>
  <c r="U13" i="36"/>
  <c r="Y21" i="21"/>
  <c r="Q21" i="21"/>
  <c r="D19" i="22"/>
  <c r="X45" i="22"/>
  <c r="X50" i="22" s="1"/>
  <c r="Y21" i="36"/>
  <c r="AA21" i="36"/>
  <c r="AA13" i="36"/>
  <c r="AA12" i="39"/>
  <c r="S34" i="39"/>
  <c r="AA34" i="39"/>
  <c r="P21" i="21"/>
  <c r="O22" i="21"/>
  <c r="W17" i="43"/>
  <c r="AA24" i="22"/>
  <c r="Z45" i="22"/>
  <c r="Z50" i="22" s="1"/>
  <c r="T19" i="43"/>
  <c r="P13" i="36"/>
  <c r="R13" i="36"/>
  <c r="Q34" i="39"/>
  <c r="Y34" i="39"/>
  <c r="T35" i="39"/>
  <c r="T40" i="39" s="1"/>
  <c r="P14" i="38"/>
  <c r="P17" i="38" s="1"/>
  <c r="T14" i="38"/>
  <c r="T17" i="38" s="1"/>
  <c r="X14" i="38"/>
  <c r="X17" i="38" s="1"/>
  <c r="S8" i="21"/>
  <c r="W21" i="21"/>
  <c r="R22" i="21"/>
  <c r="N24" i="22"/>
  <c r="AA17" i="43"/>
  <c r="O29" i="39"/>
  <c r="Y8" i="21"/>
  <c r="Y22" i="21"/>
  <c r="P15" i="39"/>
  <c r="T15" i="39"/>
  <c r="X15" i="39"/>
  <c r="AM37" i="22"/>
  <c r="AU37" i="22"/>
  <c r="BC37" i="22"/>
  <c r="AJ45" i="22"/>
  <c r="AJ50" i="22" s="1"/>
  <c r="AP50" i="22"/>
  <c r="AU45" i="22"/>
  <c r="AU50" i="22" s="1"/>
  <c r="AU19" i="22"/>
  <c r="AI17" i="43"/>
  <c r="AZ17" i="43"/>
  <c r="AP32" i="50"/>
  <c r="AP22" i="50"/>
  <c r="Z21" i="36"/>
  <c r="BI76" i="3"/>
  <c r="AQ81" i="3"/>
  <c r="BI81" i="3" s="1"/>
  <c r="AK37" i="22"/>
  <c r="AS37" i="22"/>
  <c r="BA37" i="22"/>
  <c r="AM45" i="22"/>
  <c r="AM50" i="22" s="1"/>
  <c r="AM19" i="22"/>
  <c r="AY17" i="43"/>
  <c r="O32" i="50"/>
  <c r="AT44" i="22"/>
  <c r="AY19" i="22"/>
  <c r="AY45" i="22"/>
  <c r="AY50" i="22" s="1"/>
  <c r="AT17" i="43"/>
  <c r="AN22" i="50"/>
  <c r="W22" i="21"/>
  <c r="AI37" i="22"/>
  <c r="AQ37" i="22"/>
  <c r="AY37" i="22"/>
  <c r="AZ45" i="22"/>
  <c r="AZ50" i="22" s="1"/>
  <c r="AK17" i="43"/>
  <c r="BB17" i="43"/>
  <c r="Q8" i="21"/>
  <c r="AP44" i="22"/>
  <c r="AL50" i="22"/>
  <c r="AQ19" i="22"/>
  <c r="AQ45" i="22"/>
  <c r="AQ50" i="22" s="1"/>
  <c r="AV32" i="50"/>
  <c r="AV22" i="50"/>
  <c r="H67" i="3"/>
  <c r="AA22" i="21"/>
  <c r="AG37" i="22"/>
  <c r="AO37" i="22"/>
  <c r="AW37" i="22"/>
  <c r="AR45" i="22"/>
  <c r="AR50" i="22" s="1"/>
  <c r="BC45" i="22"/>
  <c r="BC50" i="22" s="1"/>
  <c r="BC19" i="22"/>
  <c r="BA17" i="43"/>
  <c r="G67" i="3"/>
  <c r="U22" i="21"/>
  <c r="AL44" i="22"/>
  <c r="BB44" i="22"/>
  <c r="AI19" i="22"/>
  <c r="AI45" i="22"/>
  <c r="AI50" i="22" s="1"/>
  <c r="AR17" i="43"/>
  <c r="AH32" i="50"/>
  <c r="AH22" i="50"/>
  <c r="AM24" i="22"/>
  <c r="AU24" i="22"/>
  <c r="BC24" i="22"/>
  <c r="AU16" i="50"/>
  <c r="AI32" i="50"/>
  <c r="AI22" i="50"/>
  <c r="AS32" i="50"/>
  <c r="AS22" i="50"/>
  <c r="X16" i="50"/>
  <c r="X24" i="50"/>
  <c r="H8" i="50"/>
  <c r="J41" i="3"/>
  <c r="S41" i="3"/>
  <c r="U8" i="50"/>
  <c r="AB8" i="50"/>
  <c r="L67" i="3"/>
  <c r="BE67" i="3" s="1"/>
  <c r="V67" i="3"/>
  <c r="AF32" i="50"/>
  <c r="AF22" i="50"/>
  <c r="J67" i="3"/>
  <c r="BC67" i="3" s="1"/>
  <c r="K67" i="3"/>
  <c r="BD67" i="3" s="1"/>
  <c r="BH155" i="3"/>
  <c r="AP159" i="3"/>
  <c r="BH159" i="3" s="1"/>
  <c r="AK24" i="22"/>
  <c r="AS24" i="22"/>
  <c r="BA24" i="22"/>
  <c r="AM12" i="37"/>
  <c r="AU12" i="37"/>
  <c r="BC12" i="37"/>
  <c r="AK22" i="50"/>
  <c r="P24" i="50"/>
  <c r="T24" i="50"/>
  <c r="U22" i="50"/>
  <c r="AA32" i="50"/>
  <c r="F8" i="50"/>
  <c r="Z8" i="50"/>
  <c r="I67" i="3"/>
  <c r="BG76" i="3"/>
  <c r="AO81" i="3"/>
  <c r="BG81" i="3" s="1"/>
  <c r="AH13" i="36"/>
  <c r="AP13" i="36"/>
  <c r="AX13" i="36"/>
  <c r="AL24" i="50"/>
  <c r="I8" i="50"/>
  <c r="AF81" i="3"/>
  <c r="AI22" i="21"/>
  <c r="AQ22" i="21"/>
  <c r="AY22" i="21"/>
  <c r="AG24" i="50"/>
  <c r="AX22" i="50"/>
  <c r="AY32" i="50"/>
  <c r="AY22" i="50"/>
  <c r="S32" i="50"/>
  <c r="Z67" i="3"/>
  <c r="AL24" i="22"/>
  <c r="AT24" i="22"/>
  <c r="BB24" i="22"/>
  <c r="AI24" i="37"/>
  <c r="AQ24" i="37"/>
  <c r="AY24" i="37"/>
  <c r="AJ22" i="50"/>
  <c r="Y32" i="50"/>
  <c r="H41" i="3"/>
  <c r="T16" i="50"/>
  <c r="T6" i="50"/>
  <c r="S39" i="3" s="1"/>
  <c r="S46" i="3" s="1"/>
  <c r="BL46" i="3" s="1"/>
  <c r="AV8" i="50"/>
  <c r="AU51" i="3"/>
  <c r="BA16" i="50"/>
  <c r="L44" i="3"/>
  <c r="W46" i="3"/>
  <c r="AG6" i="50"/>
  <c r="AF39" i="3" s="1"/>
  <c r="AG16" i="50"/>
  <c r="BC24" i="50"/>
  <c r="R32" i="50"/>
  <c r="AB22" i="50"/>
  <c r="AB32" i="50"/>
  <c r="D67" i="3"/>
  <c r="E67" i="3"/>
  <c r="F67" i="3"/>
  <c r="M67" i="3"/>
  <c r="BF67" i="3" s="1"/>
  <c r="AN54" i="3"/>
  <c r="AJ59" i="3"/>
  <c r="AJ81" i="3" s="1"/>
  <c r="AK7" i="50"/>
  <c r="R8" i="50"/>
  <c r="X67" i="3"/>
  <c r="AI81" i="3"/>
  <c r="AM81" i="3"/>
  <c r="BE81" i="3" s="1"/>
  <c r="AW81" i="3"/>
  <c r="AY98" i="3"/>
  <c r="AK139" i="3"/>
  <c r="BC139" i="3" s="1"/>
  <c r="AU139" i="3"/>
  <c r="BM139" i="3" s="1"/>
  <c r="AF159" i="3"/>
  <c r="O6" i="50"/>
  <c r="N39" i="3" s="1"/>
  <c r="BG45" i="3" s="1"/>
  <c r="W67" i="3"/>
  <c r="AI8" i="50"/>
  <c r="AY139" i="3"/>
  <c r="AE159" i="3"/>
  <c r="AJ159" i="3"/>
  <c r="AK81" i="3"/>
  <c r="BC81" i="3" s="1"/>
  <c r="AZ81" i="3"/>
  <c r="AI159" i="3"/>
  <c r="T67" i="3"/>
  <c r="BM67" i="3" s="1"/>
  <c r="Y67" i="3"/>
  <c r="AF50" i="3"/>
  <c r="AE139" i="3"/>
  <c r="AJ139" i="3"/>
  <c r="AT139" i="3"/>
  <c r="BL139" i="3" s="1"/>
  <c r="AS81" i="3"/>
  <c r="BK81" i="3" s="1"/>
  <c r="BB81" i="3"/>
  <c r="AI139" i="3"/>
  <c r="AS139" i="3"/>
  <c r="BK139" i="3" s="1"/>
  <c r="BB139" i="3"/>
  <c r="AH8" i="50"/>
  <c r="AH81" i="3"/>
  <c r="AL81" i="3"/>
  <c r="BD81" i="3" s="1"/>
  <c r="AV81" i="3"/>
  <c r="BN81" i="3" s="1"/>
  <c r="BA81" i="3"/>
  <c r="BA139" i="3"/>
  <c r="AK159" i="3"/>
  <c r="BC159" i="3" s="1"/>
  <c r="AF6" i="50"/>
  <c r="AE39" i="3" s="1"/>
  <c r="AI51" i="3"/>
  <c r="AT8" i="50"/>
  <c r="BB8" i="50"/>
  <c r="AG81" i="3"/>
  <c r="AU81" i="3"/>
  <c r="BM81" i="3" s="1"/>
  <c r="BJ80" i="3"/>
  <c r="BJ137" i="3"/>
  <c r="BA159" i="3"/>
  <c r="O12" i="38"/>
  <c r="AQ12" i="38"/>
  <c r="AU159" i="3"/>
  <c r="BM159" i="3" s="1"/>
  <c r="N67" i="3"/>
  <c r="BG67" i="3" s="1"/>
  <c r="N90" i="3"/>
  <c r="BG90" i="3" s="1"/>
  <c r="BG89" i="3"/>
  <c r="BJ78" i="3"/>
  <c r="AR139" i="3"/>
  <c r="BJ139" i="3" s="1"/>
  <c r="AZ159" i="3"/>
  <c r="AE170" i="3"/>
  <c r="AH170" i="3"/>
  <c r="BG155" i="3"/>
  <c r="AO159" i="3"/>
  <c r="BG159" i="3" s="1"/>
  <c r="AT159" i="3"/>
  <c r="BL159" i="3" s="1"/>
  <c r="BJ75" i="3"/>
  <c r="AW170" i="3"/>
  <c r="AZ170" i="3"/>
  <c r="BH138" i="3"/>
  <c r="AR81" i="3"/>
  <c r="BJ81" i="3" s="1"/>
  <c r="AS159" i="3"/>
  <c r="BK159" i="3" s="1"/>
  <c r="AM170" i="3"/>
  <c r="BE170" i="3" s="1"/>
  <c r="AR98" i="3"/>
  <c r="BJ98" i="3" s="1"/>
  <c r="BB159" i="3"/>
  <c r="AP50" i="3"/>
  <c r="BH137" i="3"/>
  <c r="AF12" i="38"/>
  <c r="BG169" i="3"/>
  <c r="AH98" i="3"/>
  <c r="BC96" i="3"/>
  <c r="AE121" i="3"/>
  <c r="AE122" i="3" s="1"/>
  <c r="AU121" i="3"/>
  <c r="AK98" i="3"/>
  <c r="BC98" i="3" s="1"/>
  <c r="AR170" i="3"/>
  <c r="BJ170" i="3" s="1"/>
  <c r="AO98" i="3"/>
  <c r="BG98" i="3" s="1"/>
  <c r="AQ139" i="3"/>
  <c r="BI139" i="3" s="1"/>
  <c r="AK121" i="3"/>
  <c r="BC121" i="3" s="1"/>
  <c r="BI89" i="3"/>
  <c r="BI116" i="3"/>
  <c r="AR159" i="3"/>
  <c r="BJ159" i="3" s="1"/>
  <c r="AJ98" i="3"/>
  <c r="P46" i="3"/>
  <c r="BI46" i="3" s="1"/>
  <c r="AR8" i="50"/>
  <c r="BI75" i="3"/>
  <c r="AG122" i="3"/>
  <c r="AO122" i="3"/>
  <c r="BG122" i="3" s="1"/>
  <c r="BI45" i="3"/>
  <c r="BI97" i="3"/>
  <c r="AZ12" i="38"/>
  <c r="AD98" i="3"/>
  <c r="AM121" i="3"/>
  <c r="BE121" i="3" s="1"/>
  <c r="AQ121" i="3"/>
  <c r="BI121" i="3" s="1"/>
  <c r="BJ96" i="3"/>
  <c r="H109" i="3"/>
  <c r="O109" i="3"/>
  <c r="BE157" i="3"/>
  <c r="BJ157" i="3"/>
  <c r="BJ117" i="3"/>
  <c r="AR121" i="3"/>
  <c r="BJ121" i="3" s="1"/>
  <c r="Q90" i="3"/>
  <c r="BJ90" i="3" s="1"/>
  <c r="BJ89" i="3"/>
  <c r="I109" i="3"/>
  <c r="S109" i="3"/>
  <c r="BJ87" i="3"/>
  <c r="J109" i="3"/>
  <c r="Z109" i="3"/>
  <c r="Q166" i="3"/>
  <c r="BJ166" i="3" s="1"/>
  <c r="BH157" i="3"/>
  <c r="BI157" i="3"/>
  <c r="BM128" i="3" l="1"/>
  <c r="BL53" i="3"/>
  <c r="BL52" i="3"/>
  <c r="BG129" i="3"/>
  <c r="BD130" i="3"/>
  <c r="BL145" i="3"/>
  <c r="BM145" i="3"/>
  <c r="BK45" i="3"/>
  <c r="BM63" i="3"/>
  <c r="BM78" i="3"/>
  <c r="E149" i="3"/>
  <c r="AA149" i="3"/>
  <c r="BL45" i="3"/>
  <c r="BN51" i="3"/>
  <c r="Z149" i="3"/>
  <c r="N149" i="3"/>
  <c r="BG149" i="3" s="1"/>
  <c r="BM76" i="3"/>
  <c r="BL51" i="3"/>
  <c r="BL65" i="3"/>
  <c r="O67" i="3"/>
  <c r="BH67" i="3" s="1"/>
  <c r="BM95" i="3"/>
  <c r="BH61" i="3"/>
  <c r="BD128" i="3"/>
  <c r="BH63" i="3"/>
  <c r="BM147" i="3"/>
  <c r="BM148" i="3"/>
  <c r="BM65" i="3"/>
  <c r="BN54" i="3"/>
  <c r="BL76" i="3"/>
  <c r="BK63" i="3"/>
  <c r="AN122" i="3"/>
  <c r="BF122" i="3" s="1"/>
  <c r="O131" i="3"/>
  <c r="BH131" i="3" s="1"/>
  <c r="AL122" i="3"/>
  <c r="BD122" i="3" s="1"/>
  <c r="BL41" i="3"/>
  <c r="BE88" i="3"/>
  <c r="BN50" i="3"/>
  <c r="BF129" i="3"/>
  <c r="BL130" i="3"/>
  <c r="BH130" i="3"/>
  <c r="Y109" i="3"/>
  <c r="Y110" i="3" s="1"/>
  <c r="B149" i="3"/>
  <c r="S149" i="3"/>
  <c r="BL149" i="3" s="1"/>
  <c r="BL147" i="3"/>
  <c r="V149" i="3"/>
  <c r="BL75" i="3"/>
  <c r="BK43" i="3"/>
  <c r="BL64" i="3"/>
  <c r="BL66" i="3"/>
  <c r="BM97" i="3"/>
  <c r="BL63" i="3"/>
  <c r="BL42" i="3"/>
  <c r="AT122" i="3"/>
  <c r="BL122" i="3" s="1"/>
  <c r="BG147" i="3"/>
  <c r="BK41" i="3"/>
  <c r="BL128" i="3"/>
  <c r="BG80" i="3"/>
  <c r="BG79" i="3"/>
  <c r="D149" i="3"/>
  <c r="G149" i="3"/>
  <c r="BK62" i="3"/>
  <c r="BM64" i="3"/>
  <c r="BM66" i="3"/>
  <c r="BL61" i="3"/>
  <c r="BK66" i="3"/>
  <c r="BL43" i="3"/>
  <c r="BK65" i="3"/>
  <c r="BM79" i="3"/>
  <c r="BL62" i="3"/>
  <c r="BM129" i="3"/>
  <c r="AT81" i="3"/>
  <c r="BL81" i="3" s="1"/>
  <c r="BM130" i="3"/>
  <c r="BL148" i="3"/>
  <c r="BN53" i="3"/>
  <c r="BM77" i="3"/>
  <c r="BL80" i="3"/>
  <c r="BK42" i="3"/>
  <c r="BM61" i="3"/>
  <c r="AE55" i="3"/>
  <c r="BK129" i="3"/>
  <c r="BK61" i="3"/>
  <c r="BL78" i="3"/>
  <c r="BK64" i="3"/>
  <c r="S110" i="3"/>
  <c r="O110" i="3"/>
  <c r="AM139" i="3"/>
  <c r="BE139" i="3" s="1"/>
  <c r="AN81" i="3"/>
  <c r="BF81" i="3" s="1"/>
  <c r="AN55" i="3"/>
  <c r="BF55" i="3" s="1"/>
  <c r="AV139" i="3"/>
  <c r="BN139" i="3" s="1"/>
  <c r="BN138" i="3"/>
  <c r="BK128" i="3"/>
  <c r="BG78" i="3"/>
  <c r="BD145" i="3"/>
  <c r="BL54" i="3"/>
  <c r="BL77" i="3"/>
  <c r="BM96" i="3"/>
  <c r="L110" i="3"/>
  <c r="AS122" i="3"/>
  <c r="BK122" i="3" s="1"/>
  <c r="BK121" i="3"/>
  <c r="Z110" i="3"/>
  <c r="J35" i="39"/>
  <c r="J40" i="39" s="1"/>
  <c r="X109" i="3"/>
  <c r="X110" i="3" s="1"/>
  <c r="AA35" i="39"/>
  <c r="AA40" i="39" s="1"/>
  <c r="Z29" i="39"/>
  <c r="G109" i="3"/>
  <c r="V109" i="3"/>
  <c r="V110" i="3" s="1"/>
  <c r="O40" i="39"/>
  <c r="W110" i="3"/>
  <c r="H35" i="39"/>
  <c r="H40" i="39" s="1"/>
  <c r="L19" i="39"/>
  <c r="J34" i="39"/>
  <c r="U19" i="39"/>
  <c r="Y12" i="39"/>
  <c r="X19" i="39"/>
  <c r="D19" i="39"/>
  <c r="M109" i="3"/>
  <c r="AV122" i="3"/>
  <c r="BN122" i="3" s="1"/>
  <c r="BN121" i="3"/>
  <c r="M19" i="39"/>
  <c r="AU122" i="3"/>
  <c r="BM122" i="3" s="1"/>
  <c r="BM121" i="3"/>
  <c r="F29" i="39"/>
  <c r="K109" i="3"/>
  <c r="N109" i="3"/>
  <c r="N110" i="3" s="1"/>
  <c r="AN98" i="3"/>
  <c r="BF98" i="3" s="1"/>
  <c r="Q110" i="3"/>
  <c r="P110" i="3"/>
  <c r="BH129" i="3"/>
  <c r="AZ122" i="3"/>
  <c r="S131" i="3"/>
  <c r="BL131" i="3" s="1"/>
  <c r="F110" i="3"/>
  <c r="O149" i="3"/>
  <c r="BH149" i="3" s="1"/>
  <c r="BJ147" i="3"/>
  <c r="D109" i="3"/>
  <c r="D110" i="3" s="1"/>
  <c r="AV55" i="3"/>
  <c r="BN55" i="3" s="1"/>
  <c r="BD41" i="3"/>
  <c r="BJ63" i="3"/>
  <c r="BE145" i="3"/>
  <c r="X149" i="3"/>
  <c r="R109" i="3"/>
  <c r="R110" i="3" s="1"/>
  <c r="W149" i="3"/>
  <c r="BJ145" i="3"/>
  <c r="BE147" i="3"/>
  <c r="T149" i="3"/>
  <c r="BM149" i="3" s="1"/>
  <c r="BF146" i="3"/>
  <c r="BH65" i="3"/>
  <c r="I149" i="3"/>
  <c r="Y149" i="3"/>
  <c r="C149" i="3"/>
  <c r="R149" i="3"/>
  <c r="BK149" i="3" s="1"/>
  <c r="K149" i="3"/>
  <c r="BD149" i="3" s="1"/>
  <c r="E105" i="3"/>
  <c r="E110" i="3" s="1"/>
  <c r="F19" i="39"/>
  <c r="BC145" i="3"/>
  <c r="BH80" i="3"/>
  <c r="AM32" i="50"/>
  <c r="C110" i="3"/>
  <c r="M20" i="36"/>
  <c r="J105" i="3"/>
  <c r="J110" i="3" s="1"/>
  <c r="K19" i="39"/>
  <c r="Q149" i="3"/>
  <c r="BJ149" i="3" s="1"/>
  <c r="BA22" i="50"/>
  <c r="AO22" i="50"/>
  <c r="W32" i="50"/>
  <c r="R21" i="36"/>
  <c r="R35" i="39"/>
  <c r="R40" i="39" s="1"/>
  <c r="P29" i="39"/>
  <c r="M21" i="36"/>
  <c r="W13" i="36"/>
  <c r="X29" i="39"/>
  <c r="E22" i="50"/>
  <c r="AP98" i="3"/>
  <c r="BH98" i="3" s="1"/>
  <c r="B109" i="3"/>
  <c r="BE146" i="3"/>
  <c r="BC146" i="3"/>
  <c r="G22" i="37"/>
  <c r="M12" i="37"/>
  <c r="BE130" i="3"/>
  <c r="U22" i="37"/>
  <c r="K24" i="37"/>
  <c r="K9" i="37"/>
  <c r="E24" i="37"/>
  <c r="N12" i="37"/>
  <c r="T22" i="37"/>
  <c r="BI130" i="3"/>
  <c r="BF128" i="3"/>
  <c r="BJ61" i="3"/>
  <c r="BI62" i="3"/>
  <c r="N19" i="39"/>
  <c r="BJ62" i="3"/>
  <c r="BH75" i="3"/>
  <c r="U35" i="39"/>
  <c r="U40" i="39" s="1"/>
  <c r="R20" i="36"/>
  <c r="U34" i="39"/>
  <c r="BH79" i="3"/>
  <c r="BG50" i="3"/>
  <c r="Q67" i="3"/>
  <c r="BJ67" i="3" s="1"/>
  <c r="Q35" i="39"/>
  <c r="Q40" i="39" s="1"/>
  <c r="Y13" i="36"/>
  <c r="N21" i="36"/>
  <c r="BF145" i="3"/>
  <c r="I35" i="39"/>
  <c r="I40" i="39" s="1"/>
  <c r="K21" i="36"/>
  <c r="J149" i="3"/>
  <c r="BC149" i="3" s="1"/>
  <c r="T21" i="36"/>
  <c r="F13" i="36"/>
  <c r="R12" i="37"/>
  <c r="AB12" i="37"/>
  <c r="BD148" i="3"/>
  <c r="BH76" i="3"/>
  <c r="L16" i="50"/>
  <c r="L20" i="36"/>
  <c r="G19" i="39"/>
  <c r="AO55" i="3"/>
  <c r="BG55" i="3" s="1"/>
  <c r="N35" i="39"/>
  <c r="N40" i="39" s="1"/>
  <c r="K32" i="50"/>
  <c r="M149" i="3"/>
  <c r="BF149" i="3" s="1"/>
  <c r="O12" i="39"/>
  <c r="BI148" i="3"/>
  <c r="BI147" i="3"/>
  <c r="BF147" i="3"/>
  <c r="K35" i="39"/>
  <c r="K40" i="39" s="1"/>
  <c r="U21" i="36"/>
  <c r="U20" i="36"/>
  <c r="X21" i="36"/>
  <c r="BD146" i="3"/>
  <c r="BF148" i="3"/>
  <c r="BI146" i="3"/>
  <c r="BI64" i="3"/>
  <c r="BI66" i="3"/>
  <c r="W19" i="39"/>
  <c r="BC147" i="3"/>
  <c r="BG54" i="3"/>
  <c r="AW22" i="50"/>
  <c r="Z20" i="36"/>
  <c r="Z34" i="39"/>
  <c r="N29" i="39"/>
  <c r="D35" i="39"/>
  <c r="D40" i="39" s="1"/>
  <c r="BG52" i="3"/>
  <c r="X35" i="39"/>
  <c r="X40" i="39" s="1"/>
  <c r="X13" i="36"/>
  <c r="S21" i="36"/>
  <c r="W35" i="39"/>
  <c r="W40" i="39" s="1"/>
  <c r="R34" i="39"/>
  <c r="C12" i="39"/>
  <c r="P149" i="3"/>
  <c r="BI149" i="3" s="1"/>
  <c r="BD147" i="3"/>
  <c r="BJ64" i="3"/>
  <c r="BJ65" i="3"/>
  <c r="F35" i="39"/>
  <c r="F40" i="39" s="1"/>
  <c r="D13" i="36"/>
  <c r="BI63" i="3"/>
  <c r="BH78" i="3"/>
  <c r="AZ55" i="3"/>
  <c r="BI65" i="3"/>
  <c r="E19" i="39"/>
  <c r="O19" i="39"/>
  <c r="BI61" i="3"/>
  <c r="BG53" i="3"/>
  <c r="S16" i="50"/>
  <c r="S35" i="39"/>
  <c r="S40" i="39" s="1"/>
  <c r="L149" i="3"/>
  <c r="BE149" i="3" s="1"/>
  <c r="AE32" i="50"/>
  <c r="AE22" i="50"/>
  <c r="H19" i="39"/>
  <c r="Z35" i="39"/>
  <c r="Z40" i="39" s="1"/>
  <c r="N12" i="39"/>
  <c r="AP81" i="3"/>
  <c r="BH81" i="3" s="1"/>
  <c r="Y16" i="50"/>
  <c r="AU22" i="50"/>
  <c r="P35" i="39"/>
  <c r="P40" i="39" s="1"/>
  <c r="Q21" i="36"/>
  <c r="T110" i="3"/>
  <c r="L9" i="37"/>
  <c r="M6" i="50"/>
  <c r="L39" i="3" s="1"/>
  <c r="BE44" i="3" s="1"/>
  <c r="P19" i="39"/>
  <c r="AB24" i="37"/>
  <c r="W9" i="37"/>
  <c r="J12" i="37"/>
  <c r="Q9" i="37"/>
  <c r="S19" i="39"/>
  <c r="C19" i="39"/>
  <c r="BG130" i="3"/>
  <c r="D46" i="3"/>
  <c r="Z46" i="3"/>
  <c r="D131" i="3"/>
  <c r="G131" i="3"/>
  <c r="BJ128" i="3"/>
  <c r="AP16" i="50"/>
  <c r="BH62" i="3"/>
  <c r="AQ22" i="50"/>
  <c r="D16" i="50"/>
  <c r="I22" i="50"/>
  <c r="BG128" i="3"/>
  <c r="V46" i="3"/>
  <c r="J16" i="50"/>
  <c r="BH66" i="3"/>
  <c r="N22" i="37"/>
  <c r="AR32" i="50"/>
  <c r="AA9" i="37"/>
  <c r="AA16" i="50"/>
  <c r="M22" i="50"/>
  <c r="BI42" i="3"/>
  <c r="X9" i="37"/>
  <c r="E12" i="37"/>
  <c r="C131" i="3"/>
  <c r="G9" i="37"/>
  <c r="Z22" i="37"/>
  <c r="F22" i="37"/>
  <c r="Y24" i="37"/>
  <c r="K22" i="37"/>
  <c r="T131" i="3"/>
  <c r="BM131" i="3" s="1"/>
  <c r="P22" i="37"/>
  <c r="BC41" i="3"/>
  <c r="W12" i="37"/>
  <c r="BI129" i="3"/>
  <c r="AA22" i="37"/>
  <c r="BE129" i="3"/>
  <c r="H22" i="37"/>
  <c r="BI128" i="3"/>
  <c r="Z131" i="3"/>
  <c r="Y22" i="37"/>
  <c r="X24" i="37"/>
  <c r="D22" i="37"/>
  <c r="Y9" i="37"/>
  <c r="W22" i="37"/>
  <c r="U24" i="37"/>
  <c r="Y131" i="3"/>
  <c r="F131" i="3"/>
  <c r="Q22" i="50"/>
  <c r="D24" i="37"/>
  <c r="AI55" i="3"/>
  <c r="U12" i="37"/>
  <c r="C16" i="50"/>
  <c r="R24" i="37"/>
  <c r="W16" i="50"/>
  <c r="AB22" i="37"/>
  <c r="X22" i="37"/>
  <c r="E22" i="37"/>
  <c r="J22" i="37"/>
  <c r="J24" i="37"/>
  <c r="K131" i="3"/>
  <c r="BD131" i="3" s="1"/>
  <c r="BD52" i="3"/>
  <c r="BF80" i="3"/>
  <c r="BF78" i="3"/>
  <c r="BF75" i="3"/>
  <c r="BF77" i="3"/>
  <c r="E9" i="37"/>
  <c r="O22" i="37"/>
  <c r="I22" i="37"/>
  <c r="L32" i="50"/>
  <c r="AK6" i="50"/>
  <c r="AJ39" i="3" s="1"/>
  <c r="AJ55" i="3" s="1"/>
  <c r="N16" i="50"/>
  <c r="N24" i="37"/>
  <c r="AN6" i="50"/>
  <c r="AM39" i="3" s="1"/>
  <c r="AN16" i="50"/>
  <c r="Q131" i="3"/>
  <c r="BJ131" i="3" s="1"/>
  <c r="T24" i="37"/>
  <c r="R46" i="3"/>
  <c r="BK46" i="3" s="1"/>
  <c r="S12" i="37"/>
  <c r="BJ130" i="3"/>
  <c r="AA110" i="3"/>
  <c r="L22" i="37"/>
  <c r="AA131" i="3"/>
  <c r="L12" i="37"/>
  <c r="BC45" i="3"/>
  <c r="BC44" i="3"/>
  <c r="BC42" i="3"/>
  <c r="L24" i="37"/>
  <c r="H9" i="37"/>
  <c r="R131" i="3"/>
  <c r="BK131" i="3" s="1"/>
  <c r="BJ129" i="3"/>
  <c r="AO16" i="50"/>
  <c r="S9" i="37"/>
  <c r="BC128" i="3"/>
  <c r="BB32" i="50"/>
  <c r="BB22" i="50"/>
  <c r="K46" i="3"/>
  <c r="BD46" i="3" s="1"/>
  <c r="BD44" i="3"/>
  <c r="BD45" i="3"/>
  <c r="BD43" i="3"/>
  <c r="BD42" i="3"/>
  <c r="AK122" i="3"/>
  <c r="BC122" i="3" s="1"/>
  <c r="BF54" i="3"/>
  <c r="M9" i="37"/>
  <c r="BC43" i="3"/>
  <c r="BA122" i="3"/>
  <c r="BF79" i="3"/>
  <c r="AA24" i="37"/>
  <c r="AA12" i="37"/>
  <c r="Q24" i="37"/>
  <c r="I131" i="3"/>
  <c r="E131" i="3"/>
  <c r="P131" i="3"/>
  <c r="BI131" i="3" s="1"/>
  <c r="S22" i="37"/>
  <c r="H24" i="37"/>
  <c r="K12" i="37"/>
  <c r="Q12" i="37"/>
  <c r="N131" i="3"/>
  <c r="BG131" i="3" s="1"/>
  <c r="H129" i="3"/>
  <c r="H131" i="3" s="1"/>
  <c r="I9" i="37"/>
  <c r="Q22" i="37"/>
  <c r="G24" i="37"/>
  <c r="M131" i="3"/>
  <c r="BF131" i="3" s="1"/>
  <c r="S24" i="37"/>
  <c r="X131" i="3"/>
  <c r="D12" i="37"/>
  <c r="L131" i="3"/>
  <c r="BE131" i="3" s="1"/>
  <c r="Z24" i="37"/>
  <c r="N9" i="37"/>
  <c r="V131" i="3"/>
  <c r="BF130" i="3"/>
  <c r="W131" i="3"/>
  <c r="BE128" i="3"/>
  <c r="B131" i="3"/>
  <c r="BC129" i="3"/>
  <c r="F24" i="37"/>
  <c r="O24" i="37"/>
  <c r="J9" i="37"/>
  <c r="O9" i="37"/>
  <c r="F9" i="37"/>
  <c r="Y12" i="37"/>
  <c r="AK55" i="3"/>
  <c r="BC55" i="3" s="1"/>
  <c r="BC51" i="3"/>
  <c r="BC52" i="3"/>
  <c r="BC53" i="3"/>
  <c r="BC54" i="3"/>
  <c r="AD6" i="50"/>
  <c r="AC39" i="3" s="1"/>
  <c r="AC55" i="3" s="1"/>
  <c r="AD16" i="50"/>
  <c r="M46" i="3"/>
  <c r="BF46" i="3" s="1"/>
  <c r="BF41" i="3"/>
  <c r="BF43" i="3"/>
  <c r="BF44" i="3"/>
  <c r="BF45" i="3"/>
  <c r="AR122" i="3"/>
  <c r="BJ122" i="3" s="1"/>
  <c r="C32" i="50"/>
  <c r="Z32" i="50"/>
  <c r="AD32" i="50"/>
  <c r="AD22" i="50"/>
  <c r="P6" i="50"/>
  <c r="O39" i="3" s="1"/>
  <c r="BH44" i="3" s="1"/>
  <c r="P16" i="50"/>
  <c r="BC16" i="50"/>
  <c r="Q16" i="50"/>
  <c r="AZ32" i="50"/>
  <c r="AZ22" i="50"/>
  <c r="BE43" i="3"/>
  <c r="AL55" i="3"/>
  <c r="BD55" i="3" s="1"/>
  <c r="BD51" i="3"/>
  <c r="BD50" i="3"/>
  <c r="BD53" i="3"/>
  <c r="BD54" i="3"/>
  <c r="BF50" i="3"/>
  <c r="F32" i="50"/>
  <c r="F22" i="50"/>
  <c r="J46" i="3"/>
  <c r="BC46" i="3" s="1"/>
  <c r="G6" i="50"/>
  <c r="F39" i="3" s="1"/>
  <c r="F46" i="3" s="1"/>
  <c r="G16" i="50"/>
  <c r="BF53" i="3"/>
  <c r="BF52" i="3"/>
  <c r="AE6" i="50"/>
  <c r="AD39" i="3" s="1"/>
  <c r="AD55" i="3" s="1"/>
  <c r="AE16" i="50"/>
  <c r="AZ6" i="50"/>
  <c r="AY39" i="3" s="1"/>
  <c r="AY55" i="3" s="1"/>
  <c r="AZ16" i="50"/>
  <c r="AJ16" i="50"/>
  <c r="AS6" i="50"/>
  <c r="AR39" i="3" s="1"/>
  <c r="AS16" i="50"/>
  <c r="AQ6" i="50"/>
  <c r="AP39" i="3" s="1"/>
  <c r="AP55" i="3" s="1"/>
  <c r="BH55" i="3" s="1"/>
  <c r="AQ16" i="50"/>
  <c r="BI41" i="3"/>
  <c r="AY16" i="50"/>
  <c r="AY6" i="50"/>
  <c r="AX39" i="3" s="1"/>
  <c r="AX55" i="3" s="1"/>
  <c r="AL16" i="50"/>
  <c r="AX6" i="50"/>
  <c r="AW39" i="3" s="1"/>
  <c r="AW55" i="3" s="1"/>
  <c r="AX16" i="50"/>
  <c r="BF51" i="3"/>
  <c r="BF42" i="3"/>
  <c r="BI43" i="3"/>
  <c r="BC50" i="3"/>
  <c r="AT6" i="50"/>
  <c r="AS39" i="3" s="1"/>
  <c r="AT16" i="50"/>
  <c r="T22" i="50"/>
  <c r="T32" i="50"/>
  <c r="U6" i="50"/>
  <c r="T39" i="3" s="1"/>
  <c r="U16" i="50"/>
  <c r="I110" i="3"/>
  <c r="R6" i="50"/>
  <c r="Q39" i="3" s="1"/>
  <c r="R16" i="50"/>
  <c r="P32" i="50"/>
  <c r="P22" i="50"/>
  <c r="AR6" i="50"/>
  <c r="AQ39" i="3" s="1"/>
  <c r="AR16" i="50"/>
  <c r="AM122" i="3"/>
  <c r="BE122" i="3" s="1"/>
  <c r="AQ122" i="3"/>
  <c r="BI122" i="3" s="1"/>
  <c r="AI6" i="50"/>
  <c r="AH39" i="3" s="1"/>
  <c r="AH55" i="3" s="1"/>
  <c r="AI16" i="50"/>
  <c r="I6" i="50"/>
  <c r="H39" i="3" s="1"/>
  <c r="H46" i="3" s="1"/>
  <c r="I16" i="50"/>
  <c r="Z6" i="50"/>
  <c r="Y39" i="3" s="1"/>
  <c r="Y46" i="3" s="1"/>
  <c r="Z16" i="50"/>
  <c r="H6" i="50"/>
  <c r="G39" i="3" s="1"/>
  <c r="G46" i="3" s="1"/>
  <c r="H16" i="50"/>
  <c r="L46" i="3"/>
  <c r="BE46" i="3" s="1"/>
  <c r="AF55" i="3"/>
  <c r="AL22" i="50"/>
  <c r="AL32" i="50"/>
  <c r="F6" i="50"/>
  <c r="E39" i="3" s="1"/>
  <c r="E46" i="3" s="1"/>
  <c r="F16" i="50"/>
  <c r="X32" i="50"/>
  <c r="X22" i="50"/>
  <c r="AH6" i="50"/>
  <c r="AG39" i="3" s="1"/>
  <c r="AG55" i="3" s="1"/>
  <c r="AH16" i="50"/>
  <c r="C46" i="3"/>
  <c r="H110" i="3"/>
  <c r="BB6" i="50"/>
  <c r="BA39" i="3" s="1"/>
  <c r="BA55" i="3" s="1"/>
  <c r="BB16" i="50"/>
  <c r="BG41" i="3"/>
  <c r="BG44" i="3"/>
  <c r="BG42" i="3"/>
  <c r="BG43" i="3"/>
  <c r="N46" i="3"/>
  <c r="BG46" i="3" s="1"/>
  <c r="AG32" i="50"/>
  <c r="AG22" i="50"/>
  <c r="AB16" i="50"/>
  <c r="AB6" i="50"/>
  <c r="AA39" i="3" s="1"/>
  <c r="AA46" i="3" s="1"/>
  <c r="BC22" i="50"/>
  <c r="BC32" i="50"/>
  <c r="AV6" i="50"/>
  <c r="AU39" i="3" s="1"/>
  <c r="AV16" i="50"/>
  <c r="AU55" i="3" l="1"/>
  <c r="BM55" i="3" s="1"/>
  <c r="BM50" i="3"/>
  <c r="BM53" i="3"/>
  <c r="BM52" i="3"/>
  <c r="BM54" i="3"/>
  <c r="AS55" i="3"/>
  <c r="BK55" i="3" s="1"/>
  <c r="BK51" i="3"/>
  <c r="BK54" i="3"/>
  <c r="BK52" i="3"/>
  <c r="BK50" i="3"/>
  <c r="BK53" i="3"/>
  <c r="G110" i="3"/>
  <c r="BE41" i="3"/>
  <c r="T46" i="3"/>
  <c r="BM46" i="3" s="1"/>
  <c r="BM41" i="3"/>
  <c r="BM45" i="3"/>
  <c r="BM42" i="3"/>
  <c r="BM44" i="3"/>
  <c r="BM43" i="3"/>
  <c r="BE42" i="3"/>
  <c r="BM51" i="3"/>
  <c r="BE45" i="3"/>
  <c r="K110" i="3"/>
  <c r="M110" i="3"/>
  <c r="B110" i="3"/>
  <c r="BE50" i="3"/>
  <c r="BE53" i="3"/>
  <c r="BE51" i="3"/>
  <c r="BE52" i="3"/>
  <c r="AM55" i="3"/>
  <c r="BE55" i="3" s="1"/>
  <c r="BE54" i="3"/>
  <c r="AR55" i="3"/>
  <c r="BJ55" i="3" s="1"/>
  <c r="BJ53" i="3"/>
  <c r="BJ52" i="3"/>
  <c r="BJ50" i="3"/>
  <c r="BJ54" i="3"/>
  <c r="BJ51" i="3"/>
  <c r="BH41" i="3"/>
  <c r="BH42" i="3"/>
  <c r="BH43" i="3"/>
  <c r="BH45" i="3"/>
  <c r="O46" i="3"/>
  <c r="BH46" i="3" s="1"/>
  <c r="BH51" i="3"/>
  <c r="BH54" i="3"/>
  <c r="BH53" i="3"/>
  <c r="BH52" i="3"/>
  <c r="BH50" i="3"/>
  <c r="BI52" i="3"/>
  <c r="BI50" i="3"/>
  <c r="AQ55" i="3"/>
  <c r="BI55" i="3" s="1"/>
  <c r="BI51" i="3"/>
  <c r="BI53" i="3"/>
  <c r="BI54" i="3"/>
  <c r="Q46" i="3"/>
  <c r="BJ46" i="3" s="1"/>
  <c r="BJ41" i="3"/>
  <c r="BJ43" i="3"/>
  <c r="BJ45" i="3"/>
  <c r="BJ44" i="3"/>
  <c r="BJ42" i="3"/>
  <c r="V11" i="43" l="1"/>
  <c r="V12" i="43"/>
  <c r="V13" i="43"/>
  <c r="V14" i="43"/>
  <c r="V15" i="43"/>
  <c r="V16" i="43"/>
  <c r="V18" i="22"/>
  <c r="U66" i="3" s="1"/>
  <c r="V22" i="22"/>
  <c r="U62" i="3" s="1"/>
  <c r="V23" i="22"/>
  <c r="V7" i="22"/>
  <c r="V8" i="22"/>
  <c r="V9" i="22"/>
  <c r="V10" i="22"/>
  <c r="V11" i="22"/>
  <c r="V12" i="22"/>
  <c r="V13" i="22"/>
  <c r="U64" i="3" s="1"/>
  <c r="V14" i="22"/>
  <c r="V15" i="22"/>
  <c r="U65" i="3" s="1"/>
  <c r="V39" i="22"/>
  <c r="V40" i="22"/>
  <c r="V41" i="22"/>
  <c r="V42" i="22"/>
  <c r="V43" i="22"/>
  <c r="V26" i="22"/>
  <c r="V27" i="22"/>
  <c r="V28" i="22"/>
  <c r="V29" i="22"/>
  <c r="V30" i="22"/>
  <c r="V31" i="22"/>
  <c r="V32" i="22"/>
  <c r="V33" i="22"/>
  <c r="V34" i="22"/>
  <c r="V35" i="22"/>
  <c r="V36" i="22"/>
  <c r="V46" i="22"/>
  <c r="V48" i="22"/>
  <c r="U63" i="3" s="1"/>
  <c r="V49" i="22"/>
  <c r="V10" i="21"/>
  <c r="V7" i="21"/>
  <c r="V15" i="21"/>
  <c r="V16" i="21"/>
  <c r="V17" i="21"/>
  <c r="V18" i="21"/>
  <c r="V19" i="21"/>
  <c r="V20" i="21"/>
  <c r="V8" i="38"/>
  <c r="V7" i="38"/>
  <c r="V9" i="38"/>
  <c r="V12" i="38" s="1"/>
  <c r="V6" i="38"/>
  <c r="V16" i="39"/>
  <c r="V30" i="39"/>
  <c r="V13" i="37"/>
  <c r="V10" i="37"/>
  <c r="V12" i="37" s="1"/>
  <c r="V14" i="37"/>
  <c r="V23" i="37"/>
  <c r="V15" i="36"/>
  <c r="V14" i="36"/>
  <c r="V16" i="36"/>
  <c r="V17" i="39" l="1"/>
  <c r="V19" i="39" s="1"/>
  <c r="V13" i="38"/>
  <c r="U87" i="3" s="1"/>
  <c r="V25" i="50"/>
  <c r="V6" i="37"/>
  <c r="V9" i="37" s="1"/>
  <c r="V10" i="50"/>
  <c r="U42" i="3" s="1"/>
  <c r="V5" i="39"/>
  <c r="V26" i="50"/>
  <c r="V20" i="39"/>
  <c r="V6" i="39"/>
  <c r="V12" i="50"/>
  <c r="U44" i="3" s="1"/>
  <c r="V5" i="36"/>
  <c r="V13" i="39"/>
  <c r="V15" i="39" s="1"/>
  <c r="V17" i="36"/>
  <c r="V28" i="50"/>
  <c r="V15" i="37"/>
  <c r="V27" i="50"/>
  <c r="V6" i="36"/>
  <c r="V13" i="36" s="1"/>
  <c r="V11" i="50"/>
  <c r="U43" i="3" s="1"/>
  <c r="V5" i="37"/>
  <c r="V7" i="43"/>
  <c r="U107" i="3"/>
  <c r="V34" i="39"/>
  <c r="V5" i="38"/>
  <c r="V9" i="50"/>
  <c r="U41" i="3" s="1"/>
  <c r="V8" i="43"/>
  <c r="V18" i="43"/>
  <c r="V17" i="22"/>
  <c r="V19" i="22" s="1"/>
  <c r="V9" i="43"/>
  <c r="V6" i="21"/>
  <c r="V8" i="21" s="1"/>
  <c r="V13" i="21"/>
  <c r="V9" i="21"/>
  <c r="V11" i="21" s="1"/>
  <c r="V12" i="21"/>
  <c r="V6" i="43"/>
  <c r="V29" i="50"/>
  <c r="V38" i="22"/>
  <c r="V44" i="22" s="1"/>
  <c r="V20" i="22"/>
  <c r="V21" i="22"/>
  <c r="V24" i="22" s="1"/>
  <c r="V6" i="22"/>
  <c r="V16" i="22" s="1"/>
  <c r="U126" i="3" l="1"/>
  <c r="V24" i="37"/>
  <c r="U104" i="3"/>
  <c r="V29" i="39"/>
  <c r="U85" i="3"/>
  <c r="V14" i="38"/>
  <c r="V17" i="38" s="1"/>
  <c r="U143" i="3"/>
  <c r="V21" i="36"/>
  <c r="V10" i="43"/>
  <c r="V30" i="50"/>
  <c r="V14" i="21"/>
  <c r="V21" i="21" s="1"/>
  <c r="V24" i="50"/>
  <c r="V5" i="22"/>
  <c r="V13" i="50"/>
  <c r="V5" i="35"/>
  <c r="U102" i="3"/>
  <c r="V35" i="39"/>
  <c r="V40" i="39" s="1"/>
  <c r="V23" i="50"/>
  <c r="V25" i="22"/>
  <c r="U128" i="3"/>
  <c r="V22" i="37"/>
  <c r="V12" i="39"/>
  <c r="U109" i="3"/>
  <c r="U110" i="3" s="1"/>
  <c r="V5" i="21"/>
  <c r="V8" i="50"/>
  <c r="V5" i="43"/>
  <c r="V14" i="50"/>
  <c r="U45" i="3" s="1"/>
  <c r="U145" i="3"/>
  <c r="BN145" i="3" s="1"/>
  <c r="V20" i="36"/>
  <c r="BN129" i="3" l="1"/>
  <c r="BN130" i="3"/>
  <c r="BN128" i="3"/>
  <c r="BN146" i="3"/>
  <c r="BN148" i="3"/>
  <c r="BN147" i="3"/>
  <c r="U90" i="3"/>
  <c r="BN90" i="3" s="1"/>
  <c r="BN89" i="3"/>
  <c r="BN88" i="3"/>
  <c r="BN87" i="3"/>
  <c r="U163" i="3"/>
  <c r="V19" i="43"/>
  <c r="V7" i="50"/>
  <c r="U59" i="3"/>
  <c r="V45" i="22"/>
  <c r="V50" i="22" s="1"/>
  <c r="U149" i="3"/>
  <c r="BN149" i="3" s="1"/>
  <c r="V16" i="50"/>
  <c r="V6" i="50"/>
  <c r="U39" i="3" s="1"/>
  <c r="U61" i="3"/>
  <c r="V37" i="22"/>
  <c r="V22" i="21"/>
  <c r="V22" i="50"/>
  <c r="V32" i="50"/>
  <c r="U165" i="3"/>
  <c r="BN165" i="3" s="1"/>
  <c r="V17" i="43"/>
  <c r="U131" i="3"/>
  <c r="BN131" i="3" s="1"/>
  <c r="U67" i="3" l="1"/>
  <c r="BN67" i="3" s="1"/>
  <c r="BN62" i="3"/>
  <c r="BN63" i="3"/>
  <c r="BN66" i="3"/>
  <c r="BN65" i="3"/>
  <c r="BN64" i="3"/>
  <c r="BN61" i="3"/>
  <c r="U46" i="3"/>
  <c r="BN46" i="3" s="1"/>
  <c r="BN41" i="3"/>
  <c r="BN43" i="3"/>
  <c r="BN44" i="3"/>
  <c r="BN42" i="3"/>
  <c r="BN45" i="3"/>
  <c r="U166" i="3"/>
  <c r="BN166" i="3" s="1"/>
</calcChain>
</file>

<file path=xl/sharedStrings.xml><?xml version="1.0" encoding="utf-8"?>
<sst xmlns="http://schemas.openxmlformats.org/spreadsheetml/2006/main" count="334" uniqueCount="128">
  <si>
    <t>Other wood</t>
  </si>
  <si>
    <t>Total</t>
  </si>
  <si>
    <t>(million cubic metres)</t>
  </si>
  <si>
    <r>
      <t>Estimated</t>
    </r>
    <r>
      <rPr>
        <b/>
        <sz val="12"/>
        <rFont val="Arial"/>
        <family val="2"/>
      </rPr>
      <t xml:space="preserve"> roundwood equivalent volume</t>
    </r>
  </si>
  <si>
    <t xml:space="preserve">Logs </t>
  </si>
  <si>
    <t xml:space="preserve">Sawn wood </t>
  </si>
  <si>
    <t xml:space="preserve">Veneer </t>
  </si>
  <si>
    <t xml:space="preserve">Plywood </t>
  </si>
  <si>
    <t xml:space="preserve">Other wood </t>
  </si>
  <si>
    <t xml:space="preserve">Wood-based pulp </t>
  </si>
  <si>
    <t xml:space="preserve"> Paper sector:</t>
  </si>
  <si>
    <t xml:space="preserve"> Timber sector:</t>
  </si>
  <si>
    <t xml:space="preserve"> Total</t>
  </si>
  <si>
    <t xml:space="preserve">Paper </t>
  </si>
  <si>
    <t xml:space="preserve">Furniture </t>
  </si>
  <si>
    <t xml:space="preserve">Others </t>
  </si>
  <si>
    <t xml:space="preserve"> Africa: </t>
  </si>
  <si>
    <t>Volume</t>
  </si>
  <si>
    <t xml:space="preserve">Vietnam </t>
  </si>
  <si>
    <t>Others</t>
  </si>
  <si>
    <t xml:space="preserve">Belgium </t>
  </si>
  <si>
    <t xml:space="preserve">France </t>
  </si>
  <si>
    <t xml:space="preserve">Germany </t>
  </si>
  <si>
    <t xml:space="preserve">South Africa </t>
  </si>
  <si>
    <t xml:space="preserve">China </t>
  </si>
  <si>
    <t xml:space="preserve"> Product group</t>
  </si>
  <si>
    <t xml:space="preserve">Italy </t>
  </si>
  <si>
    <t xml:space="preserve">VPA core products </t>
  </si>
  <si>
    <t>RWE volume for the main products groups traded has been estimated by multiplying</t>
  </si>
  <si>
    <t xml:space="preserve">Romania </t>
  </si>
  <si>
    <t>(million tonnes)</t>
  </si>
  <si>
    <t xml:space="preserve">Other panels </t>
  </si>
  <si>
    <t xml:space="preserve">Mouldings &amp; Joinery </t>
  </si>
  <si>
    <t xml:space="preserve">Netherlands </t>
  </si>
  <si>
    <t>Import value (US$ million, cif, nominal)</t>
  </si>
  <si>
    <t>Wood volume (million cubic metres)</t>
  </si>
  <si>
    <t>RWE volume (million cubic metres)</t>
  </si>
  <si>
    <t>Source</t>
  </si>
  <si>
    <t xml:space="preserve">Spain </t>
  </si>
  <si>
    <t xml:space="preserve">UK </t>
  </si>
  <si>
    <t xml:space="preserve">India </t>
  </si>
  <si>
    <t xml:space="preserve">Egypt </t>
  </si>
  <si>
    <t xml:space="preserve">Dominican Republic </t>
  </si>
  <si>
    <t xml:space="preserve">Israel </t>
  </si>
  <si>
    <t xml:space="preserve">Lebanon </t>
  </si>
  <si>
    <t xml:space="preserve">Turkey </t>
  </si>
  <si>
    <t xml:space="preserve">Ireland </t>
  </si>
  <si>
    <r>
      <t>Estimated</t>
    </r>
    <r>
      <rPr>
        <b/>
        <sz val="12"/>
        <rFont val="Arial"/>
        <family val="2"/>
      </rPr>
      <t xml:space="preserve"> RWE Volume</t>
    </r>
  </si>
  <si>
    <r>
      <t>Estimated</t>
    </r>
    <r>
      <rPr>
        <b/>
        <sz val="12"/>
        <rFont val="Arial"/>
        <family val="2"/>
      </rPr>
      <t xml:space="preserve"> weight</t>
    </r>
  </si>
  <si>
    <t>Weight</t>
  </si>
  <si>
    <t xml:space="preserve"> North America: </t>
  </si>
  <si>
    <t xml:space="preserve">USA </t>
  </si>
  <si>
    <t xml:space="preserve">United Arab Emirates </t>
  </si>
  <si>
    <t xml:space="preserve">Syria </t>
  </si>
  <si>
    <t xml:space="preserve">Saudi Arabia </t>
  </si>
  <si>
    <t xml:space="preserve">Mali </t>
  </si>
  <si>
    <t xml:space="preserve">Burkina Faso </t>
  </si>
  <si>
    <t xml:space="preserve">Mauritania </t>
  </si>
  <si>
    <t xml:space="preserve">Senegal </t>
  </si>
  <si>
    <t xml:space="preserve">Gambia </t>
  </si>
  <si>
    <t xml:space="preserve">Greece </t>
  </si>
  <si>
    <t xml:space="preserve">Portugal </t>
  </si>
  <si>
    <t xml:space="preserve">Cape Verde </t>
  </si>
  <si>
    <t xml:space="preserve">Morocco </t>
  </si>
  <si>
    <t xml:space="preserve">Tunisia </t>
  </si>
  <si>
    <t xml:space="preserve"> East Asia: </t>
  </si>
  <si>
    <t xml:space="preserve"> Middle East:</t>
  </si>
  <si>
    <t xml:space="preserve"> Rest of World:</t>
  </si>
  <si>
    <t xml:space="preserve">Others  </t>
  </si>
  <si>
    <t>Export value</t>
  </si>
  <si>
    <t>Exports to all countries</t>
  </si>
  <si>
    <t>(US$ million, fob, nominal)</t>
  </si>
  <si>
    <t xml:space="preserve">Virgin Islands (British)  </t>
  </si>
  <si>
    <t xml:space="preserve"> South America </t>
  </si>
  <si>
    <t xml:space="preserve"> Rest of World</t>
  </si>
  <si>
    <t xml:space="preserve"> East Asia </t>
  </si>
  <si>
    <t xml:space="preserve">Virgin Islands (British) </t>
  </si>
  <si>
    <t xml:space="preserve"> Rest of World </t>
  </si>
  <si>
    <t xml:space="preserve"> North America </t>
  </si>
  <si>
    <t xml:space="preserve"> Africa </t>
  </si>
  <si>
    <t>Ivory Coast's exports of VPA core products  (by destination country)</t>
  </si>
  <si>
    <t>Ivory Coast's exports of logs   (by destination country)</t>
  </si>
  <si>
    <t>Ivory Coast's exports of sawn wood  (by destination country)</t>
  </si>
  <si>
    <t>Ivory Coast's exports of veneer  (by destination country)</t>
  </si>
  <si>
    <t>Ivory Coast's exports of plywood  (by destination country)</t>
  </si>
  <si>
    <t>Ivory Coast's exports of mouldings &amp; joinery  (by destination country)</t>
  </si>
  <si>
    <r>
      <t xml:space="preserve">This workbook summarises the RWE volume and export value for </t>
    </r>
    <r>
      <rPr>
        <b/>
        <sz val="10"/>
        <color indexed="10"/>
        <rFont val="Arial"/>
        <family val="2"/>
      </rPr>
      <t>Ivory Coast</t>
    </r>
    <r>
      <rPr>
        <sz val="10"/>
        <rFont val="Arial"/>
        <family val="2"/>
      </rPr>
      <t>'s exports of wood-based products.</t>
    </r>
  </si>
  <si>
    <t>It does so in total (by product group) and for selected product groups (by country and region), including on charts.</t>
  </si>
  <si>
    <t>Italy</t>
  </si>
  <si>
    <t>France</t>
  </si>
  <si>
    <t>Spain</t>
  </si>
  <si>
    <t>Netherlands</t>
  </si>
  <si>
    <t>Belgium</t>
  </si>
  <si>
    <t>UK</t>
  </si>
  <si>
    <t>Germany</t>
  </si>
  <si>
    <t>The EU's imports of VPA core products from Ivory Coast - by member state</t>
  </si>
  <si>
    <t>Export value (US$ million, fob, nominal)</t>
  </si>
  <si>
    <t>Ivory Coast's exports of timber  (by product)</t>
  </si>
  <si>
    <r>
      <t>Paper Sector products</t>
    </r>
    <r>
      <rPr>
        <sz val="10"/>
        <rFont val="Arial"/>
        <family val="2"/>
      </rPr>
      <t xml:space="preserve"> are here defined as wood chips, wood residues, wood-based pulp, and paper.  They exclude waste paper and pulp based on this, and pulpwood logs.</t>
    </r>
  </si>
  <si>
    <r>
      <t>Timber Sector products</t>
    </r>
    <r>
      <rPr>
        <sz val="10"/>
        <rFont val="Arial"/>
        <family val="2"/>
      </rPr>
      <t xml:space="preserve"> are here defined as all wood-based products (including wooden furniture) other than fuel wood and Paper Sector products.</t>
    </r>
  </si>
  <si>
    <r>
      <t>VPA core products</t>
    </r>
    <r>
      <rPr>
        <sz val="10"/>
        <rFont val="Arial"/>
        <family val="2"/>
      </rPr>
      <t xml:space="preserve"> are here defined as those which must as a minimum be covered by a VPA under the EC's FLEGT initiative, namely logs, sawn wood, veneer and plywood.</t>
    </r>
  </si>
  <si>
    <r>
      <t>Other panels</t>
    </r>
    <r>
      <rPr>
        <sz val="10"/>
        <rFont val="Arial"/>
        <family val="2"/>
      </rPr>
      <t xml:space="preserve"> are here defined as wood-based panels other than plywood and veneer.</t>
    </r>
  </si>
  <si>
    <t>Product groups</t>
  </si>
  <si>
    <t>The product groups specified correspond with the commodity codes designated in the UN's Harmonised System:</t>
  </si>
  <si>
    <t xml:space="preserve">4403 (logs),  4407 (sawn wood),  4408 (veneer),  4409 (mouldings),  4410 (particleboard),  4411 (fibre board),  4412 (plywood),  4414 (picture frames),  4418 (joinery),  </t>
  </si>
  <si>
    <t>4420 (ornaments),  44219090 (articles not elsewhere specified);  940161, 940169, 940330, 940340, 940350, 940360 (wooden furniture);</t>
  </si>
  <si>
    <t>440121, 440122, 440130 (wood chips and residues),  4701, 4702, 4703, 4704, 4705 (wood-based pulp),  48 (paper).</t>
  </si>
  <si>
    <r>
      <t>Roundwood equivalent ("RWE") volume</t>
    </r>
    <r>
      <rPr>
        <sz val="10"/>
        <rFont val="Arial"/>
        <family val="2"/>
      </rPr>
      <t xml:space="preserve">  (- a measure of the volume of logs used in making a given quantity of wood-based product)</t>
    </r>
  </si>
  <si>
    <t>volume by 1.4 (particleboard),  1.8 (sawn wood and fibre board), 1.9 (veneer and mouldings),  2.3 (plywood),  2.5 (joinery, ornaments, picture frames and "articles not elsewhere specified") and -</t>
  </si>
  <si>
    <t>in units of cubic metres per tonne - weight by 1.6 (wood chips and wood residues),  2.8 (wooden furniture),  3.5 (paper),  4.5 (wood-based pulp).</t>
  </si>
  <si>
    <t>These conversion factors are not exact.  For example, timber companies in tropical Africa estimate roughly three m3/m3 for sawn wood of export quality, while the ITTO, FAO, and UCBD seem to use 1.8 m3/m3 and Chinese commentators assume 1.43 m3/m3 for mills in China.</t>
  </si>
  <si>
    <t>For Timber Sector products, volume has been determined by multiplying weight by 1.4 m3/tonne if volume is either estimated or not provided by the source</t>
  </si>
  <si>
    <r>
      <t xml:space="preserve">The source of trade statistics on which this analysis is made is UN Comtrade, typically:  </t>
    </r>
    <r>
      <rPr>
        <sz val="10"/>
        <color indexed="12"/>
        <rFont val="Arial"/>
        <family val="2"/>
      </rPr>
      <t>http://comtrade.un.org/db/dqQuickQuery.aspx?cc=4407*,-4407&amp;px=H2&amp;r=384&amp;y=2000&amp;p=ALL&amp;rg=2&amp;so=8</t>
    </r>
  </si>
  <si>
    <t xml:space="preserve"> Destination</t>
  </si>
  <si>
    <t xml:space="preserve">Niger </t>
  </si>
  <si>
    <t xml:space="preserve">Wood chips &amp; residues </t>
  </si>
  <si>
    <t>Middle East</t>
  </si>
  <si>
    <t>Other Africa</t>
  </si>
  <si>
    <t>Wood volume (thousand cubic metres)</t>
  </si>
  <si>
    <t>RWE volume (thousand cubic metres)</t>
  </si>
  <si>
    <t xml:space="preserve">Imported by India </t>
  </si>
  <si>
    <t xml:space="preserve">Imported by China </t>
  </si>
  <si>
    <t xml:space="preserve"> EU-28:</t>
  </si>
  <si>
    <t xml:space="preserve"> EU-28 </t>
  </si>
  <si>
    <t>Exports to all 28 EU member states</t>
  </si>
  <si>
    <t xml:space="preserve"> Middle East </t>
  </si>
  <si>
    <t>EU-28</t>
  </si>
  <si>
    <r>
      <t>Estimated</t>
    </r>
    <r>
      <rPr>
        <sz val="10"/>
        <color theme="0"/>
        <rFont val="Arial"/>
        <family val="2"/>
      </rPr>
      <t xml:space="preserve"> RWE volume (million cubic metres)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</si>
</sst>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9"/>
      <name val="Arial"/>
      <family val="2"/>
    </font>
    <font>
      <sz val="10"/>
      <color indexed="12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/>
    <xf numFmtId="0" fontId="0" fillId="0" borderId="5" xfId="0" applyBorder="1" applyAlignment="1">
      <alignment horizontal="right"/>
    </xf>
    <xf numFmtId="2" fontId="0" fillId="0" borderId="6" xfId="0" applyNumberFormat="1" applyBorder="1" applyAlignment="1">
      <alignment horizontal="center"/>
    </xf>
    <xf numFmtId="0" fontId="2" fillId="0" borderId="7" xfId="0" applyFont="1" applyBorder="1" applyAlignment="1">
      <alignment horizontal="left"/>
    </xf>
    <xf numFmtId="4" fontId="0" fillId="0" borderId="8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3" fillId="0" borderId="2" xfId="0" applyNumberFormat="1" applyFont="1" applyBorder="1"/>
    <xf numFmtId="4" fontId="3" fillId="0" borderId="8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3" fontId="3" fillId="0" borderId="2" xfId="0" applyNumberFormat="1" applyFont="1" applyBorder="1"/>
    <xf numFmtId="0" fontId="2" fillId="0" borderId="11" xfId="0" applyFont="1" applyBorder="1"/>
    <xf numFmtId="165" fontId="4" fillId="0" borderId="2" xfId="0" applyNumberFormat="1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0" fillId="0" borderId="0" xfId="0" applyAlignment="1">
      <alignment wrapText="1"/>
    </xf>
    <xf numFmtId="4" fontId="3" fillId="0" borderId="13" xfId="0" applyNumberFormat="1" applyFont="1" applyBorder="1" applyAlignment="1">
      <alignment horizontal="center"/>
    </xf>
    <xf numFmtId="0" fontId="4" fillId="0" borderId="5" xfId="0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1" xfId="0" applyFont="1" applyBorder="1" applyAlignment="1">
      <alignment vertical="center"/>
    </xf>
    <xf numFmtId="4" fontId="2" fillId="0" borderId="16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4" fontId="2" fillId="0" borderId="17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4" fontId="2" fillId="0" borderId="18" xfId="0" applyNumberFormat="1" applyFont="1" applyBorder="1" applyAlignment="1">
      <alignment horizontal="center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3" fillId="0" borderId="2" xfId="0" applyFont="1" applyBorder="1"/>
    <xf numFmtId="0" fontId="0" fillId="0" borderId="3" xfId="0" applyBorder="1"/>
    <xf numFmtId="4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3" fillId="0" borderId="21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0" fillId="0" borderId="0" xfId="0" applyAlignment="1">
      <alignment horizontal="center"/>
    </xf>
    <xf numFmtId="4" fontId="2" fillId="0" borderId="24" xfId="0" applyNumberFormat="1" applyFont="1" applyBorder="1" applyAlignment="1">
      <alignment horizontal="center"/>
    </xf>
    <xf numFmtId="4" fontId="2" fillId="0" borderId="25" xfId="0" applyNumberFormat="1" applyFon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4" fontId="2" fillId="0" borderId="27" xfId="0" applyNumberFormat="1" applyFont="1" applyBorder="1" applyAlignment="1">
      <alignment horizontal="center"/>
    </xf>
    <xf numFmtId="0" fontId="2" fillId="0" borderId="28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4" fontId="2" fillId="0" borderId="29" xfId="0" applyNumberFormat="1" applyFon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0" fontId="7" fillId="0" borderId="0" xfId="0" applyFont="1"/>
    <xf numFmtId="0" fontId="9" fillId="0" borderId="32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4" fontId="10" fillId="0" borderId="2" xfId="0" applyNumberFormat="1" applyFont="1" applyBorder="1"/>
    <xf numFmtId="0" fontId="2" fillId="0" borderId="2" xfId="0" applyFont="1" applyBorder="1"/>
    <xf numFmtId="4" fontId="2" fillId="0" borderId="35" xfId="0" applyNumberFormat="1" applyFont="1" applyBorder="1" applyAlignment="1">
      <alignment horizontal="center"/>
    </xf>
    <xf numFmtId="2" fontId="0" fillId="0" borderId="36" xfId="0" applyNumberForma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center"/>
    </xf>
    <xf numFmtId="4" fontId="2" fillId="0" borderId="43" xfId="0" applyNumberFormat="1" applyFont="1" applyBorder="1" applyAlignment="1">
      <alignment horizont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44" xfId="0" applyFont="1" applyBorder="1" applyAlignment="1">
      <alignment horizontal="right" vertical="center"/>
    </xf>
    <xf numFmtId="3" fontId="2" fillId="0" borderId="35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 vertical="center"/>
    </xf>
    <xf numFmtId="164" fontId="2" fillId="0" borderId="35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45" xfId="0" applyNumberFormat="1" applyFont="1" applyBorder="1" applyAlignment="1">
      <alignment horizontal="center"/>
    </xf>
    <xf numFmtId="164" fontId="3" fillId="0" borderId="33" xfId="0" applyNumberFormat="1" applyFont="1" applyBorder="1" applyAlignment="1">
      <alignment horizontal="center"/>
    </xf>
    <xf numFmtId="164" fontId="3" fillId="0" borderId="46" xfId="0" applyNumberFormat="1" applyFont="1" applyBorder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0" fontId="9" fillId="0" borderId="46" xfId="0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4" fontId="2" fillId="0" borderId="47" xfId="0" applyNumberFormat="1" applyFont="1" applyBorder="1" applyAlignment="1">
      <alignment horizontal="center"/>
    </xf>
    <xf numFmtId="4" fontId="0" fillId="0" borderId="3" xfId="0" applyNumberFormat="1" applyBorder="1"/>
    <xf numFmtId="0" fontId="0" fillId="0" borderId="48" xfId="0" applyBorder="1"/>
    <xf numFmtId="164" fontId="3" fillId="0" borderId="13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32" xfId="0" applyNumberFormat="1" applyFont="1" applyBorder="1" applyAlignment="1">
      <alignment horizontal="center"/>
    </xf>
    <xf numFmtId="164" fontId="3" fillId="0" borderId="49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2" fillId="0" borderId="50" xfId="0" applyNumberFormat="1" applyFont="1" applyBorder="1" applyAlignment="1">
      <alignment horizontal="center" vertical="center"/>
    </xf>
    <xf numFmtId="2" fontId="2" fillId="0" borderId="51" xfId="0" applyNumberFormat="1" applyFont="1" applyBorder="1" applyAlignment="1">
      <alignment horizontal="center" vertical="center"/>
    </xf>
    <xf numFmtId="2" fontId="2" fillId="0" borderId="52" xfId="0" applyNumberFormat="1" applyFont="1" applyBorder="1" applyAlignment="1">
      <alignment horizontal="center" vertical="center"/>
    </xf>
    <xf numFmtId="2" fontId="2" fillId="0" borderId="53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0" fillId="0" borderId="0" xfId="0" applyNumberFormat="1"/>
    <xf numFmtId="3" fontId="2" fillId="0" borderId="54" xfId="0" applyNumberFormat="1" applyFont="1" applyBorder="1" applyAlignment="1">
      <alignment horizontal="center" vertical="center"/>
    </xf>
    <xf numFmtId="3" fontId="2" fillId="0" borderId="51" xfId="0" applyNumberFormat="1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0" fillId="0" borderId="36" xfId="0" applyNumberForma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33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0" fontId="3" fillId="0" borderId="3" xfId="0" applyFont="1" applyBorder="1"/>
    <xf numFmtId="165" fontId="2" fillId="0" borderId="50" xfId="0" applyNumberFormat="1" applyFont="1" applyBorder="1" applyAlignment="1">
      <alignment horizontal="center" vertical="center"/>
    </xf>
    <xf numFmtId="165" fontId="2" fillId="0" borderId="51" xfId="0" applyNumberFormat="1" applyFont="1" applyBorder="1" applyAlignment="1">
      <alignment horizontal="center" vertical="center"/>
    </xf>
    <xf numFmtId="165" fontId="2" fillId="0" borderId="52" xfId="0" applyNumberFormat="1" applyFont="1" applyBorder="1" applyAlignment="1">
      <alignment horizontal="center" vertical="center"/>
    </xf>
    <xf numFmtId="165" fontId="2" fillId="0" borderId="5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2" fillId="0" borderId="56" xfId="0" applyFont="1" applyBorder="1" applyAlignment="1">
      <alignment horizontal="left" vertical="center"/>
    </xf>
    <xf numFmtId="4" fontId="2" fillId="0" borderId="57" xfId="0" applyNumberFormat="1" applyFont="1" applyBorder="1" applyAlignment="1">
      <alignment horizontal="center" vertical="center"/>
    </xf>
    <xf numFmtId="4" fontId="2" fillId="0" borderId="58" xfId="0" applyNumberFormat="1" applyFont="1" applyBorder="1" applyAlignment="1">
      <alignment horizontal="center" vertical="center"/>
    </xf>
    <xf numFmtId="4" fontId="2" fillId="0" borderId="59" xfId="0" applyNumberFormat="1" applyFont="1" applyBorder="1" applyAlignment="1">
      <alignment horizontal="center" vertical="center"/>
    </xf>
    <xf numFmtId="3" fontId="2" fillId="0" borderId="57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3" fontId="2" fillId="0" borderId="38" xfId="0" applyNumberFormat="1" applyFont="1" applyBorder="1" applyAlignment="1">
      <alignment horizontal="center" vertical="center"/>
    </xf>
    <xf numFmtId="3" fontId="0" fillId="0" borderId="60" xfId="0" applyNumberFormat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0" fontId="2" fillId="0" borderId="62" xfId="0" applyFont="1" applyBorder="1" applyAlignment="1">
      <alignment vertical="center"/>
    </xf>
    <xf numFmtId="2" fontId="2" fillId="0" borderId="63" xfId="0" applyNumberFormat="1" applyFont="1" applyBorder="1" applyAlignment="1">
      <alignment horizontal="center" vertical="center"/>
    </xf>
    <xf numFmtId="2" fontId="2" fillId="0" borderId="64" xfId="0" applyNumberFormat="1" applyFont="1" applyBorder="1" applyAlignment="1">
      <alignment horizontal="center" vertical="center"/>
    </xf>
    <xf numFmtId="2" fontId="2" fillId="0" borderId="65" xfId="0" applyNumberFormat="1" applyFont="1" applyBorder="1" applyAlignment="1">
      <alignment horizontal="center" vertical="center"/>
    </xf>
    <xf numFmtId="2" fontId="2" fillId="0" borderId="66" xfId="0" applyNumberFormat="1" applyFont="1" applyBorder="1" applyAlignment="1">
      <alignment horizontal="center" vertical="center"/>
    </xf>
    <xf numFmtId="3" fontId="3" fillId="0" borderId="3" xfId="0" applyNumberFormat="1" applyFont="1" applyBorder="1"/>
    <xf numFmtId="3" fontId="2" fillId="0" borderId="67" xfId="0" applyNumberFormat="1" applyFont="1" applyBorder="1" applyAlignment="1">
      <alignment horizontal="center" vertical="center"/>
    </xf>
    <xf numFmtId="3" fontId="2" fillId="0" borderId="6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4" fontId="2" fillId="0" borderId="68" xfId="0" applyNumberFormat="1" applyFont="1" applyBorder="1" applyAlignment="1">
      <alignment horizontal="center" vertical="center"/>
    </xf>
    <xf numFmtId="4" fontId="2" fillId="0" borderId="69" xfId="0" applyNumberFormat="1" applyFont="1" applyBorder="1" applyAlignment="1">
      <alignment horizontal="center" vertical="center"/>
    </xf>
    <xf numFmtId="4" fontId="2" fillId="0" borderId="70" xfId="0" applyNumberFormat="1" applyFont="1" applyBorder="1" applyAlignment="1">
      <alignment horizontal="center" vertical="center"/>
    </xf>
    <xf numFmtId="4" fontId="2" fillId="0" borderId="71" xfId="0" applyNumberFormat="1" applyFont="1" applyBorder="1" applyAlignment="1">
      <alignment horizontal="center" vertical="center"/>
    </xf>
    <xf numFmtId="3" fontId="2" fillId="0" borderId="72" xfId="0" applyNumberFormat="1" applyFont="1" applyBorder="1" applyAlignment="1">
      <alignment horizontal="center" vertical="center"/>
    </xf>
    <xf numFmtId="3" fontId="2" fillId="0" borderId="69" xfId="0" applyNumberFormat="1" applyFont="1" applyBorder="1" applyAlignment="1">
      <alignment horizontal="center" vertical="center"/>
    </xf>
    <xf numFmtId="165" fontId="2" fillId="0" borderId="35" xfId="0" applyNumberFormat="1" applyFont="1" applyBorder="1" applyAlignment="1">
      <alignment horizontal="center"/>
    </xf>
    <xf numFmtId="165" fontId="2" fillId="0" borderId="14" xfId="0" applyNumberFormat="1" applyFont="1" applyBorder="1" applyAlignment="1">
      <alignment horizontal="center"/>
    </xf>
    <xf numFmtId="165" fontId="2" fillId="0" borderId="24" xfId="0" applyNumberFormat="1" applyFont="1" applyBorder="1" applyAlignment="1">
      <alignment horizontal="center"/>
    </xf>
    <xf numFmtId="165" fontId="4" fillId="0" borderId="13" xfId="0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3" fontId="3" fillId="0" borderId="45" xfId="0" applyNumberFormat="1" applyFont="1" applyBorder="1" applyAlignment="1">
      <alignment horizontal="center"/>
    </xf>
    <xf numFmtId="3" fontId="3" fillId="0" borderId="33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3" fontId="2" fillId="0" borderId="42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/>
    </xf>
    <xf numFmtId="2" fontId="0" fillId="0" borderId="0" xfId="0" applyNumberFormat="1"/>
    <xf numFmtId="0" fontId="2" fillId="0" borderId="10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2" fontId="0" fillId="0" borderId="45" xfId="0" applyNumberFormat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6" xfId="0" applyNumberFormat="1" applyBorder="1" applyAlignment="1">
      <alignment horizontal="center"/>
    </xf>
    <xf numFmtId="0" fontId="0" fillId="0" borderId="2" xfId="0" applyBorder="1" applyAlignment="1">
      <alignment vertical="center"/>
    </xf>
    <xf numFmtId="4" fontId="2" fillId="0" borderId="7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4" fontId="4" fillId="0" borderId="21" xfId="0" applyNumberFormat="1" applyFont="1" applyBorder="1" applyAlignment="1">
      <alignment horizontal="center" vertical="center"/>
    </xf>
    <xf numFmtId="0" fontId="10" fillId="0" borderId="2" xfId="0" applyFont="1" applyBorder="1"/>
    <xf numFmtId="0" fontId="11" fillId="0" borderId="0" xfId="0" applyFont="1"/>
    <xf numFmtId="165" fontId="4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/>
    </xf>
    <xf numFmtId="3" fontId="3" fillId="0" borderId="46" xfId="0" applyNumberFormat="1" applyFont="1" applyBorder="1" applyAlignment="1">
      <alignment horizontal="center"/>
    </xf>
    <xf numFmtId="3" fontId="13" fillId="0" borderId="14" xfId="0" applyNumberFormat="1" applyFont="1" applyBorder="1" applyAlignment="1">
      <alignment horizontal="center"/>
    </xf>
    <xf numFmtId="3" fontId="13" fillId="0" borderId="24" xfId="0" applyNumberFormat="1" applyFont="1" applyBorder="1" applyAlignment="1">
      <alignment horizontal="center"/>
    </xf>
    <xf numFmtId="3" fontId="13" fillId="0" borderId="35" xfId="0" applyNumberFormat="1" applyFont="1" applyBorder="1" applyAlignment="1">
      <alignment horizontal="center"/>
    </xf>
    <xf numFmtId="3" fontId="13" fillId="0" borderId="27" xfId="0" applyNumberFormat="1" applyFont="1" applyBorder="1" applyAlignment="1">
      <alignment horizontal="center"/>
    </xf>
    <xf numFmtId="164" fontId="13" fillId="0" borderId="35" xfId="0" applyNumberFormat="1" applyFont="1" applyBorder="1" applyAlignment="1">
      <alignment horizontal="center"/>
    </xf>
    <xf numFmtId="164" fontId="13" fillId="0" borderId="27" xfId="0" applyNumberFormat="1" applyFont="1" applyBorder="1" applyAlignment="1">
      <alignment horizontal="center"/>
    </xf>
    <xf numFmtId="164" fontId="13" fillId="0" borderId="74" xfId="0" applyNumberFormat="1" applyFont="1" applyBorder="1" applyAlignment="1">
      <alignment horizontal="center"/>
    </xf>
    <xf numFmtId="164" fontId="13" fillId="0" borderId="24" xfId="0" applyNumberFormat="1" applyFont="1" applyBorder="1" applyAlignment="1">
      <alignment horizontal="center"/>
    </xf>
    <xf numFmtId="164" fontId="13" fillId="0" borderId="14" xfId="0" applyNumberFormat="1" applyFont="1" applyBorder="1" applyAlignment="1">
      <alignment horizontal="center"/>
    </xf>
    <xf numFmtId="164" fontId="13" fillId="0" borderId="15" xfId="0" applyNumberFormat="1" applyFont="1" applyBorder="1" applyAlignment="1">
      <alignment horizontal="center"/>
    </xf>
    <xf numFmtId="3" fontId="0" fillId="0" borderId="75" xfId="0" applyNumberFormat="1" applyBorder="1" applyAlignment="1">
      <alignment horizontal="center"/>
    </xf>
    <xf numFmtId="0" fontId="0" fillId="0" borderId="76" xfId="0" applyBorder="1"/>
    <xf numFmtId="2" fontId="0" fillId="0" borderId="76" xfId="0" applyNumberFormat="1" applyBorder="1"/>
    <xf numFmtId="4" fontId="0" fillId="0" borderId="61" xfId="0" applyNumberFormat="1" applyBorder="1" applyAlignment="1">
      <alignment horizontal="center"/>
    </xf>
    <xf numFmtId="4" fontId="0" fillId="0" borderId="75" xfId="0" applyNumberFormat="1" applyBorder="1" applyAlignment="1">
      <alignment horizontal="center"/>
    </xf>
    <xf numFmtId="0" fontId="14" fillId="2" borderId="0" xfId="0" applyFont="1" applyFill="1" applyAlignment="1">
      <alignment horizontal="right"/>
    </xf>
    <xf numFmtId="4" fontId="14" fillId="2" borderId="0" xfId="0" applyNumberFormat="1" applyFont="1" applyFill="1" applyAlignment="1">
      <alignment horizontal="center"/>
    </xf>
    <xf numFmtId="3" fontId="14" fillId="2" borderId="0" xfId="0" applyNumberFormat="1" applyFont="1" applyFill="1" applyAlignment="1">
      <alignment horizontal="center"/>
    </xf>
    <xf numFmtId="3" fontId="0" fillId="0" borderId="9" xfId="0" applyNumberFormat="1" applyBorder="1" applyAlignment="1">
      <alignment horizontal="center"/>
    </xf>
    <xf numFmtId="0" fontId="2" fillId="0" borderId="7" xfId="0" applyFont="1" applyBorder="1" applyAlignment="1">
      <alignment horizontal="left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0" fontId="0" fillId="0" borderId="76" xfId="0" applyBorder="1" applyAlignment="1">
      <alignment vertical="center"/>
    </xf>
    <xf numFmtId="0" fontId="16" fillId="0" borderId="0" xfId="0" applyFont="1"/>
    <xf numFmtId="0" fontId="15" fillId="0" borderId="0" xfId="0" applyFont="1"/>
    <xf numFmtId="3" fontId="16" fillId="0" borderId="0" xfId="0" applyNumberFormat="1" applyFont="1"/>
    <xf numFmtId="3" fontId="16" fillId="0" borderId="0" xfId="0" applyNumberFormat="1" applyFont="1" applyAlignment="1">
      <alignment horizontal="left"/>
    </xf>
    <xf numFmtId="4" fontId="16" fillId="0" borderId="0" xfId="0" applyNumberFormat="1" applyFont="1"/>
    <xf numFmtId="9" fontId="16" fillId="0" borderId="0" xfId="0" applyNumberFormat="1" applyFont="1"/>
    <xf numFmtId="165" fontId="16" fillId="0" borderId="0" xfId="0" applyNumberFormat="1" applyFont="1"/>
    <xf numFmtId="2" fontId="16" fillId="0" borderId="0" xfId="0" applyNumberFormat="1" applyFont="1"/>
    <xf numFmtId="1" fontId="16" fillId="0" borderId="0" xfId="0" applyNumberFormat="1" applyFont="1"/>
    <xf numFmtId="0" fontId="17" fillId="0" borderId="0" xfId="0" applyFont="1"/>
    <xf numFmtId="0" fontId="16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2" fillId="0" borderId="78" xfId="0" applyFont="1" applyBorder="1" applyAlignment="1">
      <alignment horizontal="center"/>
    </xf>
    <xf numFmtId="0" fontId="2" fillId="0" borderId="79" xfId="0" applyFont="1" applyBorder="1" applyAlignment="1">
      <alignment horizontal="center"/>
    </xf>
    <xf numFmtId="0" fontId="2" fillId="0" borderId="80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81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5" fillId="0" borderId="77" xfId="0" applyFont="1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83" xfId="0" applyBorder="1" applyAlignment="1">
      <alignment horizontal="center"/>
    </xf>
    <xf numFmtId="0" fontId="6" fillId="0" borderId="81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77" xfId="0" applyFont="1" applyBorder="1" applyAlignment="1">
      <alignment horizontal="center"/>
    </xf>
    <xf numFmtId="0" fontId="3" fillId="0" borderId="82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83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3300"/>
      <color rgb="FF009900"/>
      <color rgb="FF66FF33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1714157136862"/>
          <c:y val="6.8335575177306582E-2"/>
          <c:w val="0.69585476822123227"/>
          <c:h val="0.658354931586246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'!$A$128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'!$B$128:$BB$128</c:f>
              <c:numCache>
                <c:formatCode>#,##0</c:formatCode>
                <c:ptCount val="41"/>
                <c:pt idx="0">
                  <c:v>84.892231199999983</c:v>
                </c:pt>
                <c:pt idx="1">
                  <c:v>91.111788599999997</c:v>
                </c:pt>
                <c:pt idx="2">
                  <c:v>64.728704599999986</c:v>
                </c:pt>
                <c:pt idx="3">
                  <c:v>68.414289999999966</c:v>
                </c:pt>
                <c:pt idx="4">
                  <c:v>75.374837999999983</c:v>
                </c:pt>
                <c:pt idx="5">
                  <c:v>83.167963199999988</c:v>
                </c:pt>
                <c:pt idx="6">
                  <c:v>74.835893999999982</c:v>
                </c:pt>
                <c:pt idx="7">
                  <c:v>80.230036600000005</c:v>
                </c:pt>
                <c:pt idx="8">
                  <c:v>74.642686999999981</c:v>
                </c:pt>
                <c:pt idx="9">
                  <c:v>39.635604399999998</c:v>
                </c:pt>
                <c:pt idx="10">
                  <c:v>55.860142799999984</c:v>
                </c:pt>
                <c:pt idx="11">
                  <c:v>48.054645799999982</c:v>
                </c:pt>
                <c:pt idx="12">
                  <c:v>44.305015999999995</c:v>
                </c:pt>
                <c:pt idx="13">
                  <c:v>40.129725999999991</c:v>
                </c:pt>
                <c:pt idx="14">
                  <c:v>45.2957106</c:v>
                </c:pt>
                <c:pt idx="15">
                  <c:v>44.294944399999999</c:v>
                </c:pt>
                <c:pt idx="16">
                  <c:v>43.372489999999999</c:v>
                </c:pt>
                <c:pt idx="17">
                  <c:v>37.819305999999997</c:v>
                </c:pt>
                <c:pt idx="18">
                  <c:v>42.130799199999991</c:v>
                </c:pt>
                <c:pt idx="19">
                  <c:v>38.1775898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5-4DF0-967A-C9F6487CBA39}"/>
            </c:ext>
          </c:extLst>
        </c:ser>
        <c:ser>
          <c:idx val="1"/>
          <c:order val="1"/>
          <c:tx>
            <c:strRef>
              <c:f>' '!$A$129</c:f>
              <c:strCache>
                <c:ptCount val="1"/>
                <c:pt idx="0">
                  <c:v>Tunisia </c:v>
                </c:pt>
              </c:strCache>
            </c:strRef>
          </c:tx>
          <c:spPr>
            <a:pattFill prst="diagBrick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'!$B$129:$BB$129</c:f>
              <c:numCache>
                <c:formatCode>#,##0</c:formatCode>
                <c:ptCount val="41"/>
                <c:pt idx="0">
                  <c:v>13.247127599999999</c:v>
                </c:pt>
                <c:pt idx="1">
                  <c:v>12.596051999999998</c:v>
                </c:pt>
                <c:pt idx="2">
                  <c:v>9.4693423999999986</c:v>
                </c:pt>
                <c:pt idx="3">
                  <c:v>11.151119</c:v>
                </c:pt>
                <c:pt idx="4">
                  <c:v>8.3798777999999992</c:v>
                </c:pt>
                <c:pt idx="5">
                  <c:v>10.104812199999998</c:v>
                </c:pt>
                <c:pt idx="6">
                  <c:v>8.7816819999999964</c:v>
                </c:pt>
                <c:pt idx="7">
                  <c:v>6.5985275999999988</c:v>
                </c:pt>
                <c:pt idx="8">
                  <c:v>8.3584270000000007</c:v>
                </c:pt>
                <c:pt idx="9">
                  <c:v>4.3066715999999987</c:v>
                </c:pt>
                <c:pt idx="10">
                  <c:v>8.3171073999999994</c:v>
                </c:pt>
                <c:pt idx="11">
                  <c:v>4.2235017999999993</c:v>
                </c:pt>
                <c:pt idx="12">
                  <c:v>3.2832925999999989</c:v>
                </c:pt>
                <c:pt idx="13">
                  <c:v>2.4273017999999991</c:v>
                </c:pt>
                <c:pt idx="14">
                  <c:v>3.2615001999999995</c:v>
                </c:pt>
                <c:pt idx="15">
                  <c:v>3.0785916000000002</c:v>
                </c:pt>
                <c:pt idx="16">
                  <c:v>1.3528689999999999</c:v>
                </c:pt>
                <c:pt idx="17">
                  <c:v>0.77368340000000002</c:v>
                </c:pt>
                <c:pt idx="18">
                  <c:v>0.89690439999999982</c:v>
                </c:pt>
                <c:pt idx="19">
                  <c:v>0.74486999999999981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5-4DF0-967A-C9F6487CBA39}"/>
            </c:ext>
          </c:extLst>
        </c:ser>
        <c:ser>
          <c:idx val="2"/>
          <c:order val="2"/>
          <c:tx>
            <c:strRef>
              <c:f>' '!$A$130</c:f>
              <c:strCache>
                <c:ptCount val="1"/>
                <c:pt idx="0">
                  <c:v>USA 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80" mc:Ignorable="a14" a14:legacySpreadsheetColorIndex="18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'!$B$130:$BB$130</c:f>
              <c:numCache>
                <c:formatCode>#,##0</c:formatCode>
                <c:ptCount val="41"/>
                <c:pt idx="0">
                  <c:v>8.6559087999999988</c:v>
                </c:pt>
                <c:pt idx="1">
                  <c:v>6.6989019999999986</c:v>
                </c:pt>
                <c:pt idx="2">
                  <c:v>9.7674107999999986</c:v>
                </c:pt>
                <c:pt idx="3">
                  <c:v>7.4329443999999985</c:v>
                </c:pt>
                <c:pt idx="4">
                  <c:v>10.5387688</c:v>
                </c:pt>
                <c:pt idx="5">
                  <c:v>8.2176555999999987</c:v>
                </c:pt>
                <c:pt idx="6">
                  <c:v>9.6911065999999977</c:v>
                </c:pt>
                <c:pt idx="7">
                  <c:v>9.396382799999996</c:v>
                </c:pt>
                <c:pt idx="8">
                  <c:v>10.0485224</c:v>
                </c:pt>
                <c:pt idx="9">
                  <c:v>5.7023231999999995</c:v>
                </c:pt>
                <c:pt idx="10">
                  <c:v>5.0039793999999977</c:v>
                </c:pt>
                <c:pt idx="11">
                  <c:v>4.781902999999998</c:v>
                </c:pt>
                <c:pt idx="12">
                  <c:v>7.0752037999999988</c:v>
                </c:pt>
                <c:pt idx="13">
                  <c:v>4.3584925999999999</c:v>
                </c:pt>
                <c:pt idx="14">
                  <c:v>7.1144009999999973</c:v>
                </c:pt>
                <c:pt idx="15">
                  <c:v>5.4457241999999999</c:v>
                </c:pt>
                <c:pt idx="16">
                  <c:v>4.751969599999998</c:v>
                </c:pt>
                <c:pt idx="17">
                  <c:v>5.3032503999999996</c:v>
                </c:pt>
                <c:pt idx="18">
                  <c:v>5.0998065999999982</c:v>
                </c:pt>
                <c:pt idx="19">
                  <c:v>3.2170585999999992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E5-4DF0-967A-C9F6487CBA39}"/>
            </c:ext>
          </c:extLst>
        </c:ser>
        <c:ser>
          <c:idx val="6"/>
          <c:order val="3"/>
          <c:tx>
            <c:strRef>
              <c:f>' '!$A$131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'!$B$131:$BB$131</c:f>
              <c:numCache>
                <c:formatCode>#,##0</c:formatCode>
                <c:ptCount val="41"/>
                <c:pt idx="0">
                  <c:v>6.6250856000000056</c:v>
                </c:pt>
                <c:pt idx="1">
                  <c:v>7.3850321999999977</c:v>
                </c:pt>
                <c:pt idx="2">
                  <c:v>5.0151275999999996</c:v>
                </c:pt>
                <c:pt idx="3">
                  <c:v>4.5945032000000054</c:v>
                </c:pt>
                <c:pt idx="4">
                  <c:v>4.4807447999999965</c:v>
                </c:pt>
                <c:pt idx="5">
                  <c:v>11.721610599999948</c:v>
                </c:pt>
                <c:pt idx="6">
                  <c:v>5.8382842000000181</c:v>
                </c:pt>
                <c:pt idx="7">
                  <c:v>11.627429800000002</c:v>
                </c:pt>
                <c:pt idx="8">
                  <c:v>15.18535199999998</c:v>
                </c:pt>
                <c:pt idx="9">
                  <c:v>8.9456597999999943</c:v>
                </c:pt>
                <c:pt idx="10">
                  <c:v>7.6294050000000055</c:v>
                </c:pt>
                <c:pt idx="11">
                  <c:v>9.8759416000000044</c:v>
                </c:pt>
                <c:pt idx="12">
                  <c:v>41.60793559999999</c:v>
                </c:pt>
                <c:pt idx="13">
                  <c:v>10.112995200000007</c:v>
                </c:pt>
                <c:pt idx="14">
                  <c:v>10.774938999999989</c:v>
                </c:pt>
                <c:pt idx="15">
                  <c:v>32.798834599999992</c:v>
                </c:pt>
                <c:pt idx="16">
                  <c:v>51.830139200000005</c:v>
                </c:pt>
                <c:pt idx="17">
                  <c:v>10.781696399999987</c:v>
                </c:pt>
                <c:pt idx="18">
                  <c:v>9.1718046000000015</c:v>
                </c:pt>
                <c:pt idx="19">
                  <c:v>11.424943599999992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E5-4DF0-967A-C9F6487CBA39}"/>
            </c:ext>
          </c:extLst>
        </c:ser>
        <c:ser>
          <c:idx val="7"/>
          <c:order val="4"/>
          <c:tx>
            <c:strRef>
              <c:f>' '!$A$132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'!$B$132:$BB$132</c:f>
              <c:numCache>
                <c:formatCode>0.00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4-F9E5-4DF0-967A-C9F6487CBA39}"/>
            </c:ext>
          </c:extLst>
        </c:ser>
        <c:ser>
          <c:idx val="8"/>
          <c:order val="5"/>
          <c:tx>
            <c:strRef>
              <c:f>' '!$A$133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'!$B$133:$BB$133</c:f>
              <c:numCache>
                <c:formatCode>0.00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5-F9E5-4DF0-967A-C9F6487CBA39}"/>
            </c:ext>
          </c:extLst>
        </c:ser>
        <c:ser>
          <c:idx val="9"/>
          <c:order val="6"/>
          <c:tx>
            <c:strRef>
              <c:f>' '!$A$134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'!$B$134:$BB$134</c:f>
              <c:numCache>
                <c:formatCode>0.00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6-F9E5-4DF0-967A-C9F6487CBA39}"/>
            </c:ext>
          </c:extLst>
        </c:ser>
        <c:ser>
          <c:idx val="10"/>
          <c:order val="7"/>
          <c:tx>
            <c:strRef>
              <c:f>' '!$A$135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'!$B$135:$BB$135</c:f>
              <c:numCache>
                <c:formatCode>0.00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7-F9E5-4DF0-967A-C9F6487CB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01858687"/>
        <c:axId val="1"/>
      </c:barChart>
      <c:barChart>
        <c:barDir val="col"/>
        <c:grouping val="stacked"/>
        <c:varyColors val="0"/>
        <c:ser>
          <c:idx val="12"/>
          <c:order val="8"/>
          <c:tx>
            <c:strRef>
              <c:f>' '!$A$136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'!$B$136:$BB$136</c:f>
              <c:numCache>
                <c:formatCode>0.00</c:formatCode>
                <c:ptCount val="41"/>
                <c:pt idx="21" formatCode="#,##0">
                  <c:v>36.238137999999999</c:v>
                </c:pt>
                <c:pt idx="22" formatCode="#,##0">
                  <c:v>42.083064999999991</c:v>
                </c:pt>
                <c:pt idx="23" formatCode="#,##0">
                  <c:v>34.407734999999995</c:v>
                </c:pt>
                <c:pt idx="24" formatCode="#,##0">
                  <c:v>40.684436000000005</c:v>
                </c:pt>
                <c:pt idx="25" formatCode="#,##0">
                  <c:v>46.116309000000001</c:v>
                </c:pt>
                <c:pt idx="26" formatCode="#,##0">
                  <c:v>51.240191999999993</c:v>
                </c:pt>
                <c:pt idx="27" formatCode="#,##0">
                  <c:v>48.390174999999999</c:v>
                </c:pt>
                <c:pt idx="28" formatCode="#,##0">
                  <c:v>56.941335999999993</c:v>
                </c:pt>
                <c:pt idx="29" formatCode="#,##0">
                  <c:v>57.285567999999991</c:v>
                </c:pt>
                <c:pt idx="30" formatCode="#,##0">
                  <c:v>28.106930999999996</c:v>
                </c:pt>
                <c:pt idx="31" formatCode="#,##0">
                  <c:v>36.688290999999992</c:v>
                </c:pt>
                <c:pt idx="32" formatCode="#,##0">
                  <c:v>34.246836999999999</c:v>
                </c:pt>
                <c:pt idx="33" formatCode="#,##0">
                  <c:v>30.504230999999997</c:v>
                </c:pt>
                <c:pt idx="34" formatCode="#,##0">
                  <c:v>31.567732999999997</c:v>
                </c:pt>
                <c:pt idx="35" formatCode="#,##0">
                  <c:v>34.021882000000005</c:v>
                </c:pt>
                <c:pt idx="36" formatCode="#,##0">
                  <c:v>30.929775999999997</c:v>
                </c:pt>
                <c:pt idx="37" formatCode="#,##0">
                  <c:v>30.885505000000002</c:v>
                </c:pt>
                <c:pt idx="38" formatCode="#,##0">
                  <c:v>27.278243999999997</c:v>
                </c:pt>
                <c:pt idx="39" formatCode="#,##0">
                  <c:v>31.721578000000001</c:v>
                </c:pt>
                <c:pt idx="40" formatCode="#,##0">
                  <c:v>26.686547999999998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E5-4DF0-967A-C9F6487CBA39}"/>
            </c:ext>
          </c:extLst>
        </c:ser>
        <c:ser>
          <c:idx val="13"/>
          <c:order val="9"/>
          <c:tx>
            <c:strRef>
              <c:f>' '!$A$137</c:f>
              <c:strCache>
                <c:ptCount val="1"/>
                <c:pt idx="0">
                  <c:v>Tunisia </c:v>
                </c:pt>
              </c:strCache>
            </c:strRef>
          </c:tx>
          <c:spPr>
            <a:pattFill prst="diagBrick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'!$B$137:$BB$137</c:f>
              <c:numCache>
                <c:formatCode>0.00</c:formatCode>
                <c:ptCount val="41"/>
                <c:pt idx="21" formatCode="#,##0">
                  <c:v>4.0833379999999995</c:v>
                </c:pt>
                <c:pt idx="22" formatCode="#,##0">
                  <c:v>3.6086679999999998</c:v>
                </c:pt>
                <c:pt idx="23" formatCode="#,##0">
                  <c:v>3.2256320000000001</c:v>
                </c:pt>
                <c:pt idx="24" formatCode="#,##0">
                  <c:v>4.5033539999999999</c:v>
                </c:pt>
                <c:pt idx="25" formatCode="#,##0">
                  <c:v>3.5860460000000001</c:v>
                </c:pt>
                <c:pt idx="26" formatCode="#,##0">
                  <c:v>4.9606880000000002</c:v>
                </c:pt>
                <c:pt idx="27" formatCode="#,##0">
                  <c:v>4.3032409999999999</c:v>
                </c:pt>
                <c:pt idx="28" formatCode="#,##0">
                  <c:v>3.6838150000000001</c:v>
                </c:pt>
                <c:pt idx="29" formatCode="#,##0">
                  <c:v>5.901224</c:v>
                </c:pt>
                <c:pt idx="30" formatCode="#,##0">
                  <c:v>2.4524279999999998</c:v>
                </c:pt>
                <c:pt idx="31" formatCode="#,##0">
                  <c:v>4.7909090000000001</c:v>
                </c:pt>
                <c:pt idx="32" formatCode="#,##0">
                  <c:v>3.0021610000000001</c:v>
                </c:pt>
                <c:pt idx="33" formatCode="#,##0">
                  <c:v>2.414987</c:v>
                </c:pt>
                <c:pt idx="34" formatCode="#,##0">
                  <c:v>1.5718239999999999</c:v>
                </c:pt>
                <c:pt idx="35" formatCode="#,##0">
                  <c:v>2.272027</c:v>
                </c:pt>
                <c:pt idx="36" formatCode="#,##0">
                  <c:v>1.9025399999999999</c:v>
                </c:pt>
                <c:pt idx="37" formatCode="#,##0">
                  <c:v>0.78197699999999992</c:v>
                </c:pt>
                <c:pt idx="38" formatCode="#,##0">
                  <c:v>0.79842799999999992</c:v>
                </c:pt>
                <c:pt idx="39" formatCode="#,##0">
                  <c:v>1.006956</c:v>
                </c:pt>
                <c:pt idx="4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9E5-4DF0-967A-C9F6487CBA39}"/>
            </c:ext>
          </c:extLst>
        </c:ser>
        <c:ser>
          <c:idx val="14"/>
          <c:order val="10"/>
          <c:tx>
            <c:strRef>
              <c:f>' '!$A$138</c:f>
              <c:strCache>
                <c:ptCount val="1"/>
                <c:pt idx="0">
                  <c:v>USA 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80" mc:Ignorable="a14" a14:legacySpreadsheetColorIndex="18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'!$B$138:$BB$138</c:f>
              <c:numCache>
                <c:formatCode>0.00</c:formatCode>
                <c:ptCount val="41"/>
                <c:pt idx="21" formatCode="#,##0">
                  <c:v>3.0705429999999998</c:v>
                </c:pt>
                <c:pt idx="22" formatCode="#,##0">
                  <c:v>2.2947380000000002</c:v>
                </c:pt>
                <c:pt idx="23" formatCode="#,##0">
                  <c:v>3.146369</c:v>
                </c:pt>
                <c:pt idx="24" formatCode="#,##0">
                  <c:v>2.5216909999999997</c:v>
                </c:pt>
                <c:pt idx="25" formatCode="#,##0">
                  <c:v>4.5290929999999996</c:v>
                </c:pt>
                <c:pt idx="26" formatCode="#,##0">
                  <c:v>4.1178489999999996</c:v>
                </c:pt>
                <c:pt idx="27" formatCode="#,##0">
                  <c:v>5.27867</c:v>
                </c:pt>
                <c:pt idx="28" formatCode="#,##0">
                  <c:v>5.9392009999999997</c:v>
                </c:pt>
                <c:pt idx="29" formatCode="#,##0">
                  <c:v>6.0256349999999994</c:v>
                </c:pt>
                <c:pt idx="30" formatCode="#,##0">
                  <c:v>3.2803079999999998</c:v>
                </c:pt>
                <c:pt idx="31" formatCode="#,##0">
                  <c:v>2.6860029999999999</c:v>
                </c:pt>
                <c:pt idx="32" formatCode="#,##0">
                  <c:v>3.5578339999999997</c:v>
                </c:pt>
                <c:pt idx="33" formatCode="#,##0">
                  <c:v>5.3227549999999999</c:v>
                </c:pt>
                <c:pt idx="34" formatCode="#,##0">
                  <c:v>4.1076290000000002</c:v>
                </c:pt>
                <c:pt idx="35" formatCode="#,##0">
                  <c:v>4.9143239999999997</c:v>
                </c:pt>
                <c:pt idx="36" formatCode="#,##0">
                  <c:v>3.4236119999999999</c:v>
                </c:pt>
                <c:pt idx="37" formatCode="#,##0">
                  <c:v>3.2189779999999999</c:v>
                </c:pt>
                <c:pt idx="38" formatCode="#,##0">
                  <c:v>3.6492969999999998</c:v>
                </c:pt>
                <c:pt idx="39" formatCode="#,##0">
                  <c:v>3.813069</c:v>
                </c:pt>
                <c:pt idx="4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9E5-4DF0-967A-C9F6487CBA39}"/>
            </c:ext>
          </c:extLst>
        </c:ser>
        <c:ser>
          <c:idx val="17"/>
          <c:order val="11"/>
          <c:tx>
            <c:strRef>
              <c:f>' '!$A$139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'!$B$127:$BB$127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'!$B$139:$BB$139</c:f>
              <c:numCache>
                <c:formatCode>0.00</c:formatCode>
                <c:ptCount val="41"/>
                <c:pt idx="21" formatCode="#,##0">
                  <c:v>2.4228530000000035</c:v>
                </c:pt>
                <c:pt idx="22" formatCode="#,##0">
                  <c:v>2.345710000000004</c:v>
                </c:pt>
                <c:pt idx="23" formatCode="#,##0">
                  <c:v>1.4768299999999925</c:v>
                </c:pt>
                <c:pt idx="24" formatCode="#,##0">
                  <c:v>1.776098999999995</c:v>
                </c:pt>
                <c:pt idx="25" formatCode="#,##0">
                  <c:v>1.762816000000015</c:v>
                </c:pt>
                <c:pt idx="26" formatCode="#,##0">
                  <c:v>4.3360700000000065</c:v>
                </c:pt>
                <c:pt idx="27" formatCode="#,##0">
                  <c:v>2.3677989999999838</c:v>
                </c:pt>
                <c:pt idx="28" formatCode="#,##0">
                  <c:v>4.5175689999999804</c:v>
                </c:pt>
                <c:pt idx="29" formatCode="#,##0">
                  <c:v>7.0032640000000015</c:v>
                </c:pt>
                <c:pt idx="30" formatCode="#,##0">
                  <c:v>3.6245989999999892</c:v>
                </c:pt>
                <c:pt idx="31" formatCode="#,##0">
                  <c:v>4.1793680000000037</c:v>
                </c:pt>
                <c:pt idx="32" formatCode="#,##0">
                  <c:v>6.5530150000000091</c:v>
                </c:pt>
                <c:pt idx="33" formatCode="#,##0">
                  <c:v>8.6259729999999948</c:v>
                </c:pt>
                <c:pt idx="34" formatCode="#,##0">
                  <c:v>6.9001250000000098</c:v>
                </c:pt>
                <c:pt idx="35" formatCode="#,##0">
                  <c:v>7.2766229999999936</c:v>
                </c:pt>
                <c:pt idx="36" formatCode="#,##0">
                  <c:v>9.2045960000000022</c:v>
                </c:pt>
                <c:pt idx="37" formatCode="#,##0">
                  <c:v>10.773272999999996</c:v>
                </c:pt>
                <c:pt idx="38" formatCode="#,##0">
                  <c:v>7.451664000000001</c:v>
                </c:pt>
                <c:pt idx="39" formatCode="#,##0">
                  <c:v>6.1360500000000044</c:v>
                </c:pt>
                <c:pt idx="40" formatCode="#,##0">
                  <c:v>7.1211450000000021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9E5-4DF0-967A-C9F6487CB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6018586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Volume</a:t>
                </a:r>
                <a:endParaRPr lang="en-GB" sz="1075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175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(thousand cubic metres)</a:t>
                </a:r>
              </a:p>
            </c:rich>
          </c:tx>
          <c:layout>
            <c:manualLayout>
              <c:xMode val="edge"/>
              <c:yMode val="edge"/>
              <c:x val="2.1875673851266285E-2"/>
              <c:y val="0.200006561494555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185868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8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1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Export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fob,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0419451918567306"/>
              <c:y val="0.1550050851582807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8542237835835232"/>
          <c:y val="0.91169657614601718"/>
          <c:w val="0.63751963795118882"/>
          <c:h val="6.1668689794154727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1714157136862"/>
          <c:y val="7.3335739214670487E-2"/>
          <c:w val="0.69793816573087675"/>
          <c:h val="0.640020996782578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'!$A$87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'!$B$87:$BB$87</c:f>
              <c:numCache>
                <c:formatCode>#,##0</c:formatCode>
                <c:ptCount val="41"/>
                <c:pt idx="0">
                  <c:v>1.8900196</c:v>
                </c:pt>
                <c:pt idx="1">
                  <c:v>1.3940737999999999</c:v>
                </c:pt>
                <c:pt idx="2">
                  <c:v>0.1059016</c:v>
                </c:pt>
                <c:pt idx="3">
                  <c:v>1.8725000000000002E-2</c:v>
                </c:pt>
                <c:pt idx="4">
                  <c:v>0.7359926</c:v>
                </c:pt>
                <c:pt idx="5">
                  <c:v>4.102E-4</c:v>
                </c:pt>
                <c:pt idx="6">
                  <c:v>0.1441818</c:v>
                </c:pt>
                <c:pt idx="7">
                  <c:v>9.4354400000000005E-2</c:v>
                </c:pt>
                <c:pt idx="8">
                  <c:v>0.14734999999999998</c:v>
                </c:pt>
                <c:pt idx="9">
                  <c:v>7.4421199999999993E-2</c:v>
                </c:pt>
                <c:pt idx="10">
                  <c:v>0.10433219999999999</c:v>
                </c:pt>
                <c:pt idx="11">
                  <c:v>1.4816199999999998E-2</c:v>
                </c:pt>
                <c:pt idx="12">
                  <c:v>0.1051666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2.4371199999999999E-2</c:v>
                </c:pt>
                <c:pt idx="18">
                  <c:v>4.4704799999999996E-2</c:v>
                </c:pt>
                <c:pt idx="19">
                  <c:v>7.5660200000000011E-2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98-4E5F-B31D-A1689F61E9EF}"/>
            </c:ext>
          </c:extLst>
        </c:ser>
        <c:ser>
          <c:idx val="2"/>
          <c:order val="1"/>
          <c:tx>
            <c:strRef>
              <c:f>' '!$A$88</c:f>
              <c:strCache>
                <c:ptCount val="1"/>
                <c:pt idx="0">
                  <c:v>China 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0000" mc:Ignorable="a14" a14:legacySpreadsheetColorIndex="10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'!$B$88:$BB$88</c:f>
              <c:numCache>
                <c:formatCode>#,##0</c:formatCode>
                <c:ptCount val="41"/>
                <c:pt idx="0">
                  <c:v>0.2294292</c:v>
                </c:pt>
                <c:pt idx="1">
                  <c:v>8.9042799999999991E-2</c:v>
                </c:pt>
                <c:pt idx="2">
                  <c:v>3.1679199999999998E-2</c:v>
                </c:pt>
                <c:pt idx="3">
                  <c:v>0.22635059999999999</c:v>
                </c:pt>
                <c:pt idx="4">
                  <c:v>0.21256899999999998</c:v>
                </c:pt>
                <c:pt idx="5">
                  <c:v>0.12855080000000002</c:v>
                </c:pt>
                <c:pt idx="6">
                  <c:v>0.4990369999999999</c:v>
                </c:pt>
                <c:pt idx="7">
                  <c:v>0.37578099999999992</c:v>
                </c:pt>
                <c:pt idx="8">
                  <c:v>0.87675559999999997</c:v>
                </c:pt>
                <c:pt idx="9">
                  <c:v>0.29876839999999993</c:v>
                </c:pt>
                <c:pt idx="10">
                  <c:v>4.8091973999999995</c:v>
                </c:pt>
                <c:pt idx="11">
                  <c:v>13.967542399999997</c:v>
                </c:pt>
                <c:pt idx="12">
                  <c:v>64.183454999999981</c:v>
                </c:pt>
                <c:pt idx="13">
                  <c:v>178.38559479999998</c:v>
                </c:pt>
                <c:pt idx="14">
                  <c:v>2.1259657999999999</c:v>
                </c:pt>
                <c:pt idx="15">
                  <c:v>0</c:v>
                </c:pt>
                <c:pt idx="16">
                  <c:v>2.2336999999999999E-2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98-4E5F-B31D-A1689F61E9EF}"/>
            </c:ext>
          </c:extLst>
        </c:ser>
        <c:ser>
          <c:idx val="8"/>
          <c:order val="2"/>
          <c:tx>
            <c:strRef>
              <c:f>' '!$A$89</c:f>
              <c:strCache>
                <c:ptCount val="1"/>
                <c:pt idx="0">
                  <c:v>India 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800000" mc:Ignorable="a14" a14:legacySpreadsheetColorIndex="16"/>
              </a:fgClr>
              <a:bgClr>
                <a:srgbClr xmlns:mc="http://schemas.openxmlformats.org/markup-compatibility/2006" xmlns:a14="http://schemas.microsoft.com/office/drawing/2010/main" val="FFFFCC" mc:Ignorable="a14" a14:legacySpreadsheetColorIndex="26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'!$B$89:$BB$89</c:f>
              <c:numCache>
                <c:formatCode>#,##0</c:formatCode>
                <c:ptCount val="41"/>
                <c:pt idx="0">
                  <c:v>232.41807119999999</c:v>
                </c:pt>
                <c:pt idx="1">
                  <c:v>170.23268219999997</c:v>
                </c:pt>
                <c:pt idx="2">
                  <c:v>148.17888959999996</c:v>
                </c:pt>
                <c:pt idx="3">
                  <c:v>151.2018382</c:v>
                </c:pt>
                <c:pt idx="4">
                  <c:v>179.56573879999999</c:v>
                </c:pt>
                <c:pt idx="5">
                  <c:v>220.8473218</c:v>
                </c:pt>
                <c:pt idx="6">
                  <c:v>143.21137599999997</c:v>
                </c:pt>
                <c:pt idx="7">
                  <c:v>165.13562659999997</c:v>
                </c:pt>
                <c:pt idx="8">
                  <c:v>183.51869060000001</c:v>
                </c:pt>
                <c:pt idx="9">
                  <c:v>212.18312079999998</c:v>
                </c:pt>
                <c:pt idx="10">
                  <c:v>215.3516764</c:v>
                </c:pt>
                <c:pt idx="11">
                  <c:v>136.13029079999998</c:v>
                </c:pt>
                <c:pt idx="12">
                  <c:v>140.570808</c:v>
                </c:pt>
                <c:pt idx="13">
                  <c:v>142.1305088</c:v>
                </c:pt>
                <c:pt idx="14">
                  <c:v>144.44497759999999</c:v>
                </c:pt>
                <c:pt idx="15">
                  <c:v>138.69736019999999</c:v>
                </c:pt>
                <c:pt idx="16">
                  <c:v>64.30619999999999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98-4E5F-B31D-A1689F61E9EF}"/>
            </c:ext>
          </c:extLst>
        </c:ser>
        <c:ser>
          <c:idx val="9"/>
          <c:order val="3"/>
          <c:tx>
            <c:strRef>
              <c:f>' '!$A$90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'!$B$90:$BB$90</c:f>
              <c:numCache>
                <c:formatCode>#,##0</c:formatCode>
                <c:ptCount val="41"/>
                <c:pt idx="0">
                  <c:v>1.9594302000000425</c:v>
                </c:pt>
                <c:pt idx="1">
                  <c:v>29.825329799999992</c:v>
                </c:pt>
                <c:pt idx="2">
                  <c:v>32.346054999999978</c:v>
                </c:pt>
                <c:pt idx="3">
                  <c:v>27.056559599999986</c:v>
                </c:pt>
                <c:pt idx="4">
                  <c:v>23.683914799999997</c:v>
                </c:pt>
                <c:pt idx="5">
                  <c:v>23.35128180000001</c:v>
                </c:pt>
                <c:pt idx="6">
                  <c:v>8.3399120000000266</c:v>
                </c:pt>
                <c:pt idx="7">
                  <c:v>26.297527200000019</c:v>
                </c:pt>
                <c:pt idx="8">
                  <c:v>23.981341999999955</c:v>
                </c:pt>
                <c:pt idx="9">
                  <c:v>5.0927170000000217</c:v>
                </c:pt>
                <c:pt idx="10">
                  <c:v>8.838299400000011</c:v>
                </c:pt>
                <c:pt idx="11">
                  <c:v>8.5609145999999896</c:v>
                </c:pt>
                <c:pt idx="12">
                  <c:v>15.140354599999966</c:v>
                </c:pt>
                <c:pt idx="13">
                  <c:v>17.591554400000007</c:v>
                </c:pt>
                <c:pt idx="14">
                  <c:v>7.9539809999999989</c:v>
                </c:pt>
                <c:pt idx="15">
                  <c:v>3.0245767999999771</c:v>
                </c:pt>
                <c:pt idx="16">
                  <c:v>1.2293344000000133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98-4E5F-B31D-A1689F61E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01857487"/>
        <c:axId val="1"/>
      </c:barChart>
      <c:barChart>
        <c:barDir val="col"/>
        <c:grouping val="stacked"/>
        <c:varyColors val="0"/>
        <c:ser>
          <c:idx val="4"/>
          <c:order val="4"/>
          <c:tx>
            <c:strRef>
              <c:f>' '!$A$91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'!$B$91:$BB$91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4-0398-4E5F-B31D-A1689F61E9EF}"/>
            </c:ext>
          </c:extLst>
        </c:ser>
        <c:ser>
          <c:idx val="10"/>
          <c:order val="5"/>
          <c:tx>
            <c:strRef>
              <c:f>' '!$A$92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'!$B$92:$BB$92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5-0398-4E5F-B31D-A1689F61E9EF}"/>
            </c:ext>
          </c:extLst>
        </c:ser>
        <c:ser>
          <c:idx val="12"/>
          <c:order val="6"/>
          <c:tx>
            <c:strRef>
              <c:f>' '!$A$93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'!$B$93:$BB$93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6-0398-4E5F-B31D-A1689F61E9EF}"/>
            </c:ext>
          </c:extLst>
        </c:ser>
        <c:ser>
          <c:idx val="14"/>
          <c:order val="7"/>
          <c:tx>
            <c:strRef>
              <c:f>' '!$A$94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'!$B$94:$BB$94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7-0398-4E5F-B31D-A1689F61E9EF}"/>
            </c:ext>
          </c:extLst>
        </c:ser>
        <c:ser>
          <c:idx val="19"/>
          <c:order val="8"/>
          <c:tx>
            <c:strRef>
              <c:f>' '!$A$95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'!$B$95:$BB$95</c:f>
              <c:numCache>
                <c:formatCode>General</c:formatCode>
                <c:ptCount val="41"/>
                <c:pt idx="21" formatCode="#,##0">
                  <c:v>0.20663699999999999</c:v>
                </c:pt>
                <c:pt idx="22" formatCode="#,##0">
                  <c:v>0.11144899999999999</c:v>
                </c:pt>
                <c:pt idx="23" formatCode="#,##0">
                  <c:v>2.1211999999999998E-2</c:v>
                </c:pt>
                <c:pt idx="24" formatCode="#,##0">
                  <c:v>5.1599999999999997E-4</c:v>
                </c:pt>
                <c:pt idx="25" formatCode="#,##0">
                  <c:v>0.13967399999999999</c:v>
                </c:pt>
                <c:pt idx="26" formatCode="#,##0">
                  <c:v>5.5999999999999999E-5</c:v>
                </c:pt>
                <c:pt idx="27" formatCode="#,##0">
                  <c:v>2.6766999999999999E-2</c:v>
                </c:pt>
                <c:pt idx="28" formatCode="#,##0">
                  <c:v>2.2338999999999998E-2</c:v>
                </c:pt>
                <c:pt idx="29" formatCode="#,##0">
                  <c:v>3.7652999999999999E-2</c:v>
                </c:pt>
                <c:pt idx="30" formatCode="#,##0">
                  <c:v>1.1505999999999999E-2</c:v>
                </c:pt>
                <c:pt idx="31" formatCode="#,##0">
                  <c:v>1.2678999999999999E-2</c:v>
                </c:pt>
                <c:pt idx="32" formatCode="#,##0">
                  <c:v>2.0109999999999998E-3</c:v>
                </c:pt>
                <c:pt idx="33" formatCode="#,##0">
                  <c:v>4.9839999999999997E-3</c:v>
                </c:pt>
                <c:pt idx="34" formatCode="#,##0">
                  <c:v>0</c:v>
                </c:pt>
                <c:pt idx="35" formatCode="#,##0">
                  <c:v>0</c:v>
                </c:pt>
                <c:pt idx="36" formatCode="#,##0">
                  <c:v>0</c:v>
                </c:pt>
                <c:pt idx="37" formatCode="#,##0">
                  <c:v>0</c:v>
                </c:pt>
                <c:pt idx="38" formatCode="#,##0">
                  <c:v>5.8369999999999993E-3</c:v>
                </c:pt>
                <c:pt idx="39" formatCode="#,##0">
                  <c:v>1.1346E-2</c:v>
                </c:pt>
                <c:pt idx="40" formatCode="#,##0">
                  <c:v>1.8152999999999999E-2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398-4E5F-B31D-A1689F61E9EF}"/>
            </c:ext>
          </c:extLst>
        </c:ser>
        <c:ser>
          <c:idx val="1"/>
          <c:order val="9"/>
          <c:tx>
            <c:strRef>
              <c:f>' '!$A$96</c:f>
              <c:strCache>
                <c:ptCount val="1"/>
                <c:pt idx="0">
                  <c:v>China 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0000" mc:Ignorable="a14" a14:legacySpreadsheetColorIndex="10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'!$B$96:$BB$96</c:f>
              <c:numCache>
                <c:formatCode>General</c:formatCode>
                <c:ptCount val="41"/>
                <c:pt idx="21" formatCode="#,##0">
                  <c:v>2.7730999999999999E-2</c:v>
                </c:pt>
                <c:pt idx="22" formatCode="#,##0">
                  <c:v>1.2699999999999999E-2</c:v>
                </c:pt>
                <c:pt idx="23" formatCode="#,##0">
                  <c:v>7.6519999999999999E-3</c:v>
                </c:pt>
                <c:pt idx="24" formatCode="#,##0">
                  <c:v>5.7312999999999996E-2</c:v>
                </c:pt>
                <c:pt idx="25" formatCode="#,##0">
                  <c:v>3.1857999999999997E-2</c:v>
                </c:pt>
                <c:pt idx="26" formatCode="#,##0">
                  <c:v>2.7951999999999998E-2</c:v>
                </c:pt>
                <c:pt idx="27" formatCode="#,##0">
                  <c:v>9.4389000000000001E-2</c:v>
                </c:pt>
                <c:pt idx="28" formatCode="#,##0">
                  <c:v>5.6986999999999996E-2</c:v>
                </c:pt>
                <c:pt idx="29" formatCode="#,##0">
                  <c:v>0.16096299999999999</c:v>
                </c:pt>
                <c:pt idx="30" formatCode="#,##0">
                  <c:v>3.7083999999999999E-2</c:v>
                </c:pt>
                <c:pt idx="31" formatCode="#,##0">
                  <c:v>0.23764199999999999</c:v>
                </c:pt>
                <c:pt idx="32" formatCode="#,##0">
                  <c:v>0.923767</c:v>
                </c:pt>
                <c:pt idx="33" formatCode="#,##0">
                  <c:v>7.57151</c:v>
                </c:pt>
                <c:pt idx="34" formatCode="#,##0">
                  <c:v>20.630061999999999</c:v>
                </c:pt>
                <c:pt idx="35" formatCode="#,##0">
                  <c:v>0.263795</c:v>
                </c:pt>
                <c:pt idx="36" formatCode="#,##0">
                  <c:v>0</c:v>
                </c:pt>
                <c:pt idx="37" formatCode="#,##0">
                  <c:v>1.402E-3</c:v>
                </c:pt>
                <c:pt idx="38" formatCode="#,##0">
                  <c:v>0</c:v>
                </c:pt>
                <c:pt idx="39" formatCode="#,##0">
                  <c:v>0</c:v>
                </c:pt>
                <c:pt idx="4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398-4E5F-B31D-A1689F61E9EF}"/>
            </c:ext>
          </c:extLst>
        </c:ser>
        <c:ser>
          <c:idx val="3"/>
          <c:order val="10"/>
          <c:tx>
            <c:strRef>
              <c:f>' '!$A$97</c:f>
              <c:strCache>
                <c:ptCount val="1"/>
                <c:pt idx="0">
                  <c:v>India 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800000" mc:Ignorable="a14" a14:legacySpreadsheetColorIndex="16"/>
              </a:fgClr>
              <a:bgClr>
                <a:srgbClr xmlns:mc="http://schemas.openxmlformats.org/markup-compatibility/2006" xmlns:a14="http://schemas.microsoft.com/office/drawing/2010/main" val="FFFFCC" mc:Ignorable="a14" a14:legacySpreadsheetColorIndex="26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'!$B$97:$BB$97</c:f>
              <c:numCache>
                <c:formatCode>General</c:formatCode>
                <c:ptCount val="41"/>
                <c:pt idx="21" formatCode="#,##0">
                  <c:v>30.880513999999998</c:v>
                </c:pt>
                <c:pt idx="22" formatCode="#,##0">
                  <c:v>23.839230000000001</c:v>
                </c:pt>
                <c:pt idx="23" formatCode="#,##0">
                  <c:v>24.111936</c:v>
                </c:pt>
                <c:pt idx="24" formatCode="#,##0">
                  <c:v>27.484310999999998</c:v>
                </c:pt>
                <c:pt idx="25" formatCode="#,##0">
                  <c:v>34.377960999999999</c:v>
                </c:pt>
                <c:pt idx="26" formatCode="#,##0">
                  <c:v>36.294632999999997</c:v>
                </c:pt>
                <c:pt idx="27" formatCode="#,##0">
                  <c:v>22.240386000000001</c:v>
                </c:pt>
                <c:pt idx="28" formatCode="#,##0">
                  <c:v>29.016997999999997</c:v>
                </c:pt>
                <c:pt idx="29" formatCode="#,##0">
                  <c:v>33.685504000000002</c:v>
                </c:pt>
                <c:pt idx="30" formatCode="#,##0">
                  <c:v>38.565560999999995</c:v>
                </c:pt>
                <c:pt idx="31" formatCode="#,##0">
                  <c:v>37.929860999999995</c:v>
                </c:pt>
                <c:pt idx="32" formatCode="#,##0">
                  <c:v>25.359351999999998</c:v>
                </c:pt>
                <c:pt idx="33" formatCode="#,##0">
                  <c:v>19.475905999999998</c:v>
                </c:pt>
                <c:pt idx="34" formatCode="#,##0">
                  <c:v>20.330231999999999</c:v>
                </c:pt>
                <c:pt idx="35" formatCode="#,##0">
                  <c:v>19.976500999999999</c:v>
                </c:pt>
                <c:pt idx="36" formatCode="#,##0">
                  <c:v>18.976762999999998</c:v>
                </c:pt>
                <c:pt idx="37" formatCode="#,##0">
                  <c:v>7.1450549999999993</c:v>
                </c:pt>
                <c:pt idx="38" formatCode="#,##0">
                  <c:v>0</c:v>
                </c:pt>
                <c:pt idx="39" formatCode="#,##0">
                  <c:v>0</c:v>
                </c:pt>
                <c:pt idx="4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398-4E5F-B31D-A1689F61E9EF}"/>
            </c:ext>
          </c:extLst>
        </c:ser>
        <c:ser>
          <c:idx val="5"/>
          <c:order val="11"/>
          <c:tx>
            <c:strRef>
              <c:f>' '!$A$98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'!$B$86:$BB$86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'!$B$98:$BB$98</c:f>
              <c:numCache>
                <c:formatCode>General</c:formatCode>
                <c:ptCount val="41"/>
                <c:pt idx="21" formatCode="#,##0">
                  <c:v>0.23678699999999964</c:v>
                </c:pt>
                <c:pt idx="22" formatCode="#,##0">
                  <c:v>4.1389010000000077</c:v>
                </c:pt>
                <c:pt idx="23" formatCode="#,##0">
                  <c:v>4.7499839999999978</c:v>
                </c:pt>
                <c:pt idx="24" formatCode="#,##0">
                  <c:v>5.6948570000000025</c:v>
                </c:pt>
                <c:pt idx="25" formatCode="#,##0">
                  <c:v>5.2822749999999985</c:v>
                </c:pt>
                <c:pt idx="26" formatCode="#,##0">
                  <c:v>4.0760409999999965</c:v>
                </c:pt>
                <c:pt idx="27" formatCode="#,##0">
                  <c:v>1.3291630000000012</c:v>
                </c:pt>
                <c:pt idx="28" formatCode="#,##0">
                  <c:v>5.6129469999999984</c:v>
                </c:pt>
                <c:pt idx="29" formatCode="#,##0">
                  <c:v>5.6272529999999961</c:v>
                </c:pt>
                <c:pt idx="30" formatCode="#,##0">
                  <c:v>0.57368100000000055</c:v>
                </c:pt>
                <c:pt idx="31" formatCode="#,##0">
                  <c:v>1.6233460000000051</c:v>
                </c:pt>
                <c:pt idx="32" formatCode="#,##0">
                  <c:v>0.73044799999999555</c:v>
                </c:pt>
                <c:pt idx="33" formatCode="#,##0">
                  <c:v>1.3861629999999963</c:v>
                </c:pt>
                <c:pt idx="34" formatCode="#,##0">
                  <c:v>1.644951000000006</c:v>
                </c:pt>
                <c:pt idx="35" formatCode="#,##0">
                  <c:v>1.0894820000000003</c:v>
                </c:pt>
                <c:pt idx="36" formatCode="#,##0">
                  <c:v>0.34646699999999697</c:v>
                </c:pt>
                <c:pt idx="37" formatCode="#,##0">
                  <c:v>9.0114999999999945E-2</c:v>
                </c:pt>
                <c:pt idx="38" formatCode="#,##0">
                  <c:v>5.8369999999999993E-3</c:v>
                </c:pt>
                <c:pt idx="39" formatCode="#,##0">
                  <c:v>1.1346E-2</c:v>
                </c:pt>
                <c:pt idx="40" formatCode="#,##0">
                  <c:v>1.8152999999999999E-2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398-4E5F-B31D-A1689F61E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60185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Volume</a:t>
                </a:r>
                <a:endParaRPr lang="en-GB" sz="1075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(thousand cubic metres)</a:t>
                </a:r>
              </a:p>
            </c:rich>
          </c:tx>
          <c:layout>
            <c:manualLayout>
              <c:xMode val="edge"/>
              <c:yMode val="edge"/>
              <c:x val="1.2500385057866449E-2"/>
              <c:y val="0.188339512074040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185748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Export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2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fob,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1148641046942858"/>
              <c:y val="0.151671642466704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7813048707459689"/>
          <c:y val="0.9166967401833811"/>
          <c:w val="0.60835207281616721"/>
          <c:h val="6.1668689794154727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37990948779721"/>
          <c:y val="7.1669017868882523E-2"/>
          <c:w val="0.68231268440854365"/>
          <c:h val="0.588352635063151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'!$A$41</c:f>
              <c:strCache>
                <c:ptCount val="1"/>
                <c:pt idx="0">
                  <c:v>Logs 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'!$B$41:$BB$41</c:f>
              <c:numCache>
                <c:formatCode>#,##0.00</c:formatCode>
                <c:ptCount val="41"/>
                <c:pt idx="0">
                  <c:v>0.23649695020000003</c:v>
                </c:pt>
                <c:pt idx="1">
                  <c:v>0.20154112859999995</c:v>
                </c:pt>
                <c:pt idx="2">
                  <c:v>0.18066252539999994</c:v>
                </c:pt>
                <c:pt idx="3">
                  <c:v>0.1785034734</c:v>
                </c:pt>
                <c:pt idx="4">
                  <c:v>0.20419821520000001</c:v>
                </c:pt>
                <c:pt idx="5">
                  <c:v>0.24432756460000002</c:v>
                </c:pt>
                <c:pt idx="6">
                  <c:v>0.15219450679999999</c:v>
                </c:pt>
                <c:pt idx="7">
                  <c:v>0.19190328919999999</c:v>
                </c:pt>
                <c:pt idx="8">
                  <c:v>0.20852413819999999</c:v>
                </c:pt>
                <c:pt idx="9">
                  <c:v>0.2176490274</c:v>
                </c:pt>
                <c:pt idx="10">
                  <c:v>0.22910350540000002</c:v>
                </c:pt>
                <c:pt idx="11">
                  <c:v>0.15867356399999996</c:v>
                </c:pt>
                <c:pt idx="12">
                  <c:v>0.21999978419999996</c:v>
                </c:pt>
                <c:pt idx="13">
                  <c:v>0.33810765799999998</c:v>
                </c:pt>
                <c:pt idx="14">
                  <c:v>0.15452492439999999</c:v>
                </c:pt>
                <c:pt idx="15">
                  <c:v>0.14172193699999996</c:v>
                </c:pt>
                <c:pt idx="16">
                  <c:v>6.5557871399999995E-2</c:v>
                </c:pt>
                <c:pt idx="17">
                  <c:v>2.4371199999999998E-5</c:v>
                </c:pt>
                <c:pt idx="18">
                  <c:v>4.4704799999999999E-5</c:v>
                </c:pt>
                <c:pt idx="19">
                  <c:v>7.5660200000000004E-5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9-445F-91A2-4645FB477798}"/>
            </c:ext>
          </c:extLst>
        </c:ser>
        <c:ser>
          <c:idx val="1"/>
          <c:order val="1"/>
          <c:tx>
            <c:strRef>
              <c:f>' '!$A$42</c:f>
              <c:strCache>
                <c:ptCount val="1"/>
                <c:pt idx="0">
                  <c:v>Sawn wood 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'!$B$42:$BB$42</c:f>
              <c:numCache>
                <c:formatCode>#,##0.00</c:formatCode>
                <c:ptCount val="41"/>
                <c:pt idx="0">
                  <c:v>0.9600804629052001</c:v>
                </c:pt>
                <c:pt idx="1">
                  <c:v>0.92182424716199984</c:v>
                </c:pt>
                <c:pt idx="2">
                  <c:v>0.76742207833200016</c:v>
                </c:pt>
                <c:pt idx="3">
                  <c:v>0.60459173065199989</c:v>
                </c:pt>
                <c:pt idx="4">
                  <c:v>0.68957177307200013</c:v>
                </c:pt>
                <c:pt idx="5">
                  <c:v>0.64966715013200016</c:v>
                </c:pt>
                <c:pt idx="6">
                  <c:v>0.64900751624800002</c:v>
                </c:pt>
                <c:pt idx="7">
                  <c:v>0.63383532539599996</c:v>
                </c:pt>
                <c:pt idx="8">
                  <c:v>0.60613938585200022</c:v>
                </c:pt>
                <c:pt idx="9">
                  <c:v>0.30254711214000002</c:v>
                </c:pt>
                <c:pt idx="10">
                  <c:v>0.336307941424</c:v>
                </c:pt>
                <c:pt idx="11">
                  <c:v>0.29544817520400002</c:v>
                </c:pt>
                <c:pt idx="12">
                  <c:v>0.33940737048399999</c:v>
                </c:pt>
                <c:pt idx="13">
                  <c:v>0.31563757934800007</c:v>
                </c:pt>
                <c:pt idx="14">
                  <c:v>0.53451137812799998</c:v>
                </c:pt>
                <c:pt idx="15">
                  <c:v>0.28294994982799998</c:v>
                </c:pt>
                <c:pt idx="16">
                  <c:v>0.22451245398399999</c:v>
                </c:pt>
                <c:pt idx="17">
                  <c:v>0.30782181575599993</c:v>
                </c:pt>
                <c:pt idx="18">
                  <c:v>0.30167802501199997</c:v>
                </c:pt>
                <c:pt idx="19">
                  <c:v>0.30436715108800011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D9-445F-91A2-4645FB477798}"/>
            </c:ext>
          </c:extLst>
        </c:ser>
        <c:ser>
          <c:idx val="2"/>
          <c:order val="2"/>
          <c:tx>
            <c:strRef>
              <c:f>' '!$A$43</c:f>
              <c:strCache>
                <c:ptCount val="1"/>
                <c:pt idx="0">
                  <c:v>Veneer </c:v>
                </c:pt>
              </c:strCache>
            </c:strRef>
          </c:tx>
          <c:spPr>
            <a:pattFill prst="solidDmnd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'!$B$43:$BB$43</c:f>
              <c:numCache>
                <c:formatCode>#,##0.00</c:formatCode>
                <c:ptCount val="41"/>
                <c:pt idx="0">
                  <c:v>0.21549867107999998</c:v>
                </c:pt>
                <c:pt idx="1">
                  <c:v>0.22380437212000001</c:v>
                </c:pt>
                <c:pt idx="2">
                  <c:v>0.16906311225999998</c:v>
                </c:pt>
                <c:pt idx="3">
                  <c:v>0.17402642753999994</c:v>
                </c:pt>
                <c:pt idx="4">
                  <c:v>0.18767103585999997</c:v>
                </c:pt>
                <c:pt idx="5">
                  <c:v>0.21510287903999989</c:v>
                </c:pt>
                <c:pt idx="6">
                  <c:v>0.18837923692</c:v>
                </c:pt>
                <c:pt idx="7">
                  <c:v>0.20491951592000002</c:v>
                </c:pt>
                <c:pt idx="8">
                  <c:v>0.20564647795999996</c:v>
                </c:pt>
                <c:pt idx="9">
                  <c:v>0.1113214921</c:v>
                </c:pt>
                <c:pt idx="10">
                  <c:v>0.14594020573999997</c:v>
                </c:pt>
                <c:pt idx="11">
                  <c:v>0.12717838517999999</c:v>
                </c:pt>
                <c:pt idx="12">
                  <c:v>0.18291575119999998</c:v>
                </c:pt>
                <c:pt idx="13">
                  <c:v>0.10835417963999999</c:v>
                </c:pt>
                <c:pt idx="14">
                  <c:v>0.12624844651999997</c:v>
                </c:pt>
                <c:pt idx="15">
                  <c:v>0.16267438011999999</c:v>
                </c:pt>
                <c:pt idx="16">
                  <c:v>0.19248418882000001</c:v>
                </c:pt>
                <c:pt idx="17">
                  <c:v>0.10388807877999999</c:v>
                </c:pt>
                <c:pt idx="18">
                  <c:v>0.10886869812</c:v>
                </c:pt>
                <c:pt idx="19">
                  <c:v>0.1017724778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D9-445F-91A2-4645FB477798}"/>
            </c:ext>
          </c:extLst>
        </c:ser>
        <c:ser>
          <c:idx val="5"/>
          <c:order val="3"/>
          <c:tx>
            <c:strRef>
              <c:f>' '!$A$44</c:f>
              <c:strCache>
                <c:ptCount val="1"/>
                <c:pt idx="0">
                  <c:v>Plywood 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'!$B$44:$BB$44</c:f>
              <c:numCache>
                <c:formatCode>#,##0.00</c:formatCode>
                <c:ptCount val="41"/>
                <c:pt idx="0">
                  <c:v>6.6676372560000016E-2</c:v>
                </c:pt>
                <c:pt idx="1">
                  <c:v>7.1056999019999997E-2</c:v>
                </c:pt>
                <c:pt idx="2">
                  <c:v>6.7779470499999994E-2</c:v>
                </c:pt>
                <c:pt idx="3">
                  <c:v>5.8120497680000015E-2</c:v>
                </c:pt>
                <c:pt idx="4">
                  <c:v>6.8580313480000002E-2</c:v>
                </c:pt>
                <c:pt idx="5">
                  <c:v>6.9866603659999998E-2</c:v>
                </c:pt>
                <c:pt idx="6">
                  <c:v>8.6836367519999971E-2</c:v>
                </c:pt>
                <c:pt idx="7">
                  <c:v>9.5287936940000026E-2</c:v>
                </c:pt>
                <c:pt idx="8">
                  <c:v>8.1819713779999997E-2</c:v>
                </c:pt>
                <c:pt idx="9">
                  <c:v>9.1838051480000002E-2</c:v>
                </c:pt>
                <c:pt idx="10">
                  <c:v>0.10567638143999998</c:v>
                </c:pt>
                <c:pt idx="11">
                  <c:v>0.10582255655999999</c:v>
                </c:pt>
                <c:pt idx="12">
                  <c:v>0.11485904863999997</c:v>
                </c:pt>
                <c:pt idx="13">
                  <c:v>8.5516122439999981E-2</c:v>
                </c:pt>
                <c:pt idx="14">
                  <c:v>0.12561417707999997</c:v>
                </c:pt>
                <c:pt idx="15">
                  <c:v>0.11245187967999998</c:v>
                </c:pt>
                <c:pt idx="16">
                  <c:v>0.13005233849999998</c:v>
                </c:pt>
                <c:pt idx="17">
                  <c:v>0.13989966199999995</c:v>
                </c:pt>
                <c:pt idx="18">
                  <c:v>0.12708689237999998</c:v>
                </c:pt>
                <c:pt idx="19">
                  <c:v>0.12938786895999996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D9-445F-91A2-4645FB477798}"/>
            </c:ext>
          </c:extLst>
        </c:ser>
        <c:ser>
          <c:idx val="6"/>
          <c:order val="4"/>
          <c:tx>
            <c:strRef>
              <c:f>' '!$A$45</c:f>
              <c:strCache>
                <c:ptCount val="1"/>
                <c:pt idx="0">
                  <c:v>Mouldings &amp; Joinery </c:v>
                </c:pt>
              </c:strCache>
            </c:strRef>
          </c:tx>
          <c:spPr>
            <a:pattFill prst="zigZag">
              <a:fgClr>
                <a:srgbClr xmlns:mc="http://schemas.openxmlformats.org/markup-compatibility/2006" xmlns:a14="http://schemas.microsoft.com/office/drawing/2010/main" val="808000" mc:Ignorable="a14" a14:legacySpreadsheetColorIndex="1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'!$B$45:$BB$45</c:f>
              <c:numCache>
                <c:formatCode>#,##0.00</c:formatCode>
                <c:ptCount val="41"/>
                <c:pt idx="0">
                  <c:v>8.0874087560000016E-2</c:v>
                </c:pt>
                <c:pt idx="1">
                  <c:v>9.9591593219999996E-2</c:v>
                </c:pt>
                <c:pt idx="2">
                  <c:v>9.1707869679999984E-2</c:v>
                </c:pt>
                <c:pt idx="3">
                  <c:v>0.11848535272000001</c:v>
                </c:pt>
                <c:pt idx="4">
                  <c:v>0.16025894248000003</c:v>
                </c:pt>
                <c:pt idx="5">
                  <c:v>0.10703077336</c:v>
                </c:pt>
                <c:pt idx="6">
                  <c:v>7.649520675999999E-2</c:v>
                </c:pt>
                <c:pt idx="7">
                  <c:v>8.9163237380000024E-2</c:v>
                </c:pt>
                <c:pt idx="8">
                  <c:v>7.1129086559999999E-2</c:v>
                </c:pt>
                <c:pt idx="9">
                  <c:v>6.8798105599999992E-2</c:v>
                </c:pt>
                <c:pt idx="10">
                  <c:v>0.10743554905999994</c:v>
                </c:pt>
                <c:pt idx="11">
                  <c:v>7.8080919560000017E-2</c:v>
                </c:pt>
                <c:pt idx="12">
                  <c:v>4.5150573719999997E-2</c:v>
                </c:pt>
                <c:pt idx="13">
                  <c:v>3.5052701039999995E-2</c:v>
                </c:pt>
                <c:pt idx="14">
                  <c:v>3.9999602719999985E-2</c:v>
                </c:pt>
                <c:pt idx="15">
                  <c:v>3.1634346799999991E-2</c:v>
                </c:pt>
                <c:pt idx="16">
                  <c:v>2.8363534005714286E-2</c:v>
                </c:pt>
                <c:pt idx="17">
                  <c:v>2.569386848E-2</c:v>
                </c:pt>
                <c:pt idx="18">
                  <c:v>3.1512873280000006E-2</c:v>
                </c:pt>
                <c:pt idx="19">
                  <c:v>2.5156537140000008E-2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D9-445F-91A2-4645FB477798}"/>
            </c:ext>
          </c:extLst>
        </c:ser>
        <c:ser>
          <c:idx val="9"/>
          <c:order val="5"/>
          <c:tx>
            <c:strRef>
              <c:f>' '!$A$46</c:f>
              <c:strCache>
                <c:ptCount val="1"/>
                <c:pt idx="0">
                  <c:v>Other wood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'!$B$46:$BB$46</c:f>
              <c:numCache>
                <c:formatCode>#,##0.00</c:formatCode>
                <c:ptCount val="41"/>
                <c:pt idx="0">
                  <c:v>3.5729865079999978E-2</c:v>
                </c:pt>
                <c:pt idx="1">
                  <c:v>3.6663394459999665E-2</c:v>
                </c:pt>
                <c:pt idx="2">
                  <c:v>3.4406552040000093E-2</c:v>
                </c:pt>
                <c:pt idx="3">
                  <c:v>1.8612480459999858E-2</c:v>
                </c:pt>
                <c:pt idx="4">
                  <c:v>1.9976536999999794E-2</c:v>
                </c:pt>
                <c:pt idx="5">
                  <c:v>1.45664003799999E-2</c:v>
                </c:pt>
                <c:pt idx="6">
                  <c:v>3.0606309299999968E-2</c:v>
                </c:pt>
                <c:pt idx="7">
                  <c:v>2.597549219999995E-2</c:v>
                </c:pt>
                <c:pt idx="8">
                  <c:v>3.6168475420000012E-2</c:v>
                </c:pt>
                <c:pt idx="9">
                  <c:v>1.8940982199999956E-2</c:v>
                </c:pt>
                <c:pt idx="10">
                  <c:v>2.6863349379999901E-2</c:v>
                </c:pt>
                <c:pt idx="11">
                  <c:v>6.3195570760000042E-2</c:v>
                </c:pt>
                <c:pt idx="12">
                  <c:v>7.3647476140000001E-2</c:v>
                </c:pt>
                <c:pt idx="13">
                  <c:v>1.8380764359999913E-2</c:v>
                </c:pt>
                <c:pt idx="14">
                  <c:v>1.8343549160000028E-2</c:v>
                </c:pt>
                <c:pt idx="15">
                  <c:v>1.7988891340000035E-2</c:v>
                </c:pt>
                <c:pt idx="16">
                  <c:v>1.7880978640000045E-2</c:v>
                </c:pt>
                <c:pt idx="17">
                  <c:v>1.2246293500000061E-2</c:v>
                </c:pt>
                <c:pt idx="18">
                  <c:v>1.0710362460000011E-2</c:v>
                </c:pt>
                <c:pt idx="19">
                  <c:v>1.0005453073333337E-2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BD9-445F-91A2-4645FB477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01856687"/>
        <c:axId val="1"/>
      </c:barChart>
      <c:barChart>
        <c:barDir val="col"/>
        <c:grouping val="stacked"/>
        <c:varyColors val="0"/>
        <c:ser>
          <c:idx val="4"/>
          <c:order val="6"/>
          <c:tx>
            <c:strRef>
              <c:f>' '!$A$47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'!$B$47:$BB$47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6-FBD9-445F-91A2-4645FB477798}"/>
            </c:ext>
          </c:extLst>
        </c:ser>
        <c:ser>
          <c:idx val="10"/>
          <c:order val="7"/>
          <c:tx>
            <c:strRef>
              <c:f>' '!$A$48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'!$B$48:$BB$48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7-FBD9-445F-91A2-4645FB477798}"/>
            </c:ext>
          </c:extLst>
        </c:ser>
        <c:ser>
          <c:idx val="11"/>
          <c:order val="8"/>
          <c:tx>
            <c:strRef>
              <c:f>' '!$A$49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'!$B$49:$BB$49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8-FBD9-445F-91A2-4645FB477798}"/>
            </c:ext>
          </c:extLst>
        </c:ser>
        <c:ser>
          <c:idx val="15"/>
          <c:order val="9"/>
          <c:tx>
            <c:strRef>
              <c:f>' '!$A$50</c:f>
              <c:strCache>
                <c:ptCount val="1"/>
                <c:pt idx="0">
                  <c:v>Logs 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'!$B$50:$BB$50</c:f>
              <c:numCache>
                <c:formatCode>General</c:formatCode>
                <c:ptCount val="41"/>
                <c:pt idx="21" formatCode="#,##0">
                  <c:v>31.351668999999998</c:v>
                </c:pt>
                <c:pt idx="22" formatCode="#,##0">
                  <c:v>28.102280000000007</c:v>
                </c:pt>
                <c:pt idx="23" formatCode="#,##0">
                  <c:v>28.890783999999996</c:v>
                </c:pt>
                <c:pt idx="24" formatCode="#,##0">
                  <c:v>33.236997000000002</c:v>
                </c:pt>
                <c:pt idx="25" formatCode="#,##0">
                  <c:v>39.831767999999997</c:v>
                </c:pt>
                <c:pt idx="26" formatCode="#,##0">
                  <c:v>40.398681999999994</c:v>
                </c:pt>
                <c:pt idx="27" formatCode="#,##0">
                  <c:v>23.690705000000001</c:v>
                </c:pt>
                <c:pt idx="28" formatCode="#,##0">
                  <c:v>34.709270999999994</c:v>
                </c:pt>
                <c:pt idx="29" formatCode="#,##0">
                  <c:v>39.511372999999999</c:v>
                </c:pt>
                <c:pt idx="30" formatCode="#,##0">
                  <c:v>39.187831999999993</c:v>
                </c:pt>
                <c:pt idx="31" formatCode="#,##0">
                  <c:v>39.803528</c:v>
                </c:pt>
                <c:pt idx="32" formatCode="#,##0">
                  <c:v>27.015577999999994</c:v>
                </c:pt>
                <c:pt idx="33" formatCode="#,##0">
                  <c:v>28.438562999999995</c:v>
                </c:pt>
                <c:pt idx="34" formatCode="#,##0">
                  <c:v>42.605245000000004</c:v>
                </c:pt>
                <c:pt idx="35" formatCode="#,##0">
                  <c:v>21.065982999999999</c:v>
                </c:pt>
                <c:pt idx="36" formatCode="#,##0">
                  <c:v>19.323229999999995</c:v>
                </c:pt>
                <c:pt idx="37" formatCode="#,##0">
                  <c:v>7.2351699999999992</c:v>
                </c:pt>
                <c:pt idx="38" formatCode="#,##0">
                  <c:v>5.8369999999999993E-3</c:v>
                </c:pt>
                <c:pt idx="39" formatCode="#,##0">
                  <c:v>1.1346E-2</c:v>
                </c:pt>
                <c:pt idx="40" formatCode="#,##0">
                  <c:v>1.8152999999999999E-2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BD9-445F-91A2-4645FB477798}"/>
            </c:ext>
          </c:extLst>
        </c:ser>
        <c:ser>
          <c:idx val="16"/>
          <c:order val="10"/>
          <c:tx>
            <c:strRef>
              <c:f>' '!$A$51</c:f>
              <c:strCache>
                <c:ptCount val="1"/>
                <c:pt idx="0">
                  <c:v>Sawn wood 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'!$B$51:$BB$51</c:f>
              <c:numCache>
                <c:formatCode>General</c:formatCode>
                <c:ptCount val="41"/>
                <c:pt idx="21" formatCode="#,##0">
                  <c:v>158.01962699999999</c:v>
                </c:pt>
                <c:pt idx="22" formatCode="#,##0">
                  <c:v>150.684124</c:v>
                </c:pt>
                <c:pt idx="23" formatCode="#,##0">
                  <c:v>135.478486</c:v>
                </c:pt>
                <c:pt idx="24" formatCode="#,##0">
                  <c:v>131.06357</c:v>
                </c:pt>
                <c:pt idx="25" formatCode="#,##0">
                  <c:v>173.34770299999997</c:v>
                </c:pt>
                <c:pt idx="26" formatCode="#,##0">
                  <c:v>174.62428900000003</c:v>
                </c:pt>
                <c:pt idx="27" formatCode="#,##0">
                  <c:v>163.27074400000001</c:v>
                </c:pt>
                <c:pt idx="28" formatCode="#,##0">
                  <c:v>181.48201</c:v>
                </c:pt>
                <c:pt idx="29" formatCode="#,##0">
                  <c:v>193.45772899999997</c:v>
                </c:pt>
                <c:pt idx="30" formatCode="#,##0">
                  <c:v>90.008962999999994</c:v>
                </c:pt>
                <c:pt idx="31" formatCode="#,##0">
                  <c:v>90.549748999999991</c:v>
                </c:pt>
                <c:pt idx="32" formatCode="#,##0">
                  <c:v>78.561097000000018</c:v>
                </c:pt>
                <c:pt idx="33" formatCode="#,##0">
                  <c:v>86.822698999999986</c:v>
                </c:pt>
                <c:pt idx="34" formatCode="#,##0">
                  <c:v>83.21429599999999</c:v>
                </c:pt>
                <c:pt idx="35" formatCode="#,##0">
                  <c:v>110.07817599999998</c:v>
                </c:pt>
                <c:pt idx="36" formatCode="#,##0">
                  <c:v>71.757083000000023</c:v>
                </c:pt>
                <c:pt idx="37" formatCode="#,##0">
                  <c:v>49.646009999999997</c:v>
                </c:pt>
                <c:pt idx="38" formatCode="#,##0">
                  <c:v>70.505512999999993</c:v>
                </c:pt>
                <c:pt idx="39" formatCode="#,##0">
                  <c:v>55.271533999999988</c:v>
                </c:pt>
                <c:pt idx="40" formatCode="#,##0">
                  <c:v>40.317016000000002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BD9-445F-91A2-4645FB477798}"/>
            </c:ext>
          </c:extLst>
        </c:ser>
        <c:ser>
          <c:idx val="18"/>
          <c:order val="11"/>
          <c:tx>
            <c:strRef>
              <c:f>' '!$A$52</c:f>
              <c:strCache>
                <c:ptCount val="1"/>
                <c:pt idx="0">
                  <c:v>Veneer </c:v>
                </c:pt>
              </c:strCache>
            </c:strRef>
          </c:tx>
          <c:spPr>
            <a:pattFill prst="solidDmnd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'!$B$52:$BB$52</c:f>
              <c:numCache>
                <c:formatCode>General</c:formatCode>
                <c:ptCount val="41"/>
                <c:pt idx="21" formatCode="#,##0">
                  <c:v>45.814872000000001</c:v>
                </c:pt>
                <c:pt idx="22" formatCode="#,##0">
                  <c:v>50.332180999999999</c:v>
                </c:pt>
                <c:pt idx="23" formatCode="#,##0">
                  <c:v>42.256565999999985</c:v>
                </c:pt>
                <c:pt idx="24" formatCode="#,##0">
                  <c:v>49.485579999999999</c:v>
                </c:pt>
                <c:pt idx="25" formatCode="#,##0">
                  <c:v>55.994264000000015</c:v>
                </c:pt>
                <c:pt idx="26" formatCode="#,##0">
                  <c:v>64.654798999999997</c:v>
                </c:pt>
                <c:pt idx="27" formatCode="#,##0">
                  <c:v>60.339884999999981</c:v>
                </c:pt>
                <c:pt idx="28" formatCode="#,##0">
                  <c:v>71.08192099999998</c:v>
                </c:pt>
                <c:pt idx="29" formatCode="#,##0">
                  <c:v>76.215690999999993</c:v>
                </c:pt>
                <c:pt idx="30" formatCode="#,##0">
                  <c:v>37.464265999999988</c:v>
                </c:pt>
                <c:pt idx="31" formatCode="#,##0">
                  <c:v>48.344570999999995</c:v>
                </c:pt>
                <c:pt idx="32" formatCode="#,##0">
                  <c:v>47.359847000000009</c:v>
                </c:pt>
                <c:pt idx="33" formatCode="#,##0">
                  <c:v>46.867945999999996</c:v>
                </c:pt>
                <c:pt idx="34" formatCode="#,##0">
                  <c:v>44.147311000000009</c:v>
                </c:pt>
                <c:pt idx="35" formatCode="#,##0">
                  <c:v>48.484856000000001</c:v>
                </c:pt>
                <c:pt idx="36" formatCode="#,##0">
                  <c:v>45.460523999999999</c:v>
                </c:pt>
                <c:pt idx="37" formatCode="#,##0">
                  <c:v>45.659732999999996</c:v>
                </c:pt>
                <c:pt idx="38" formatCode="#,##0">
                  <c:v>39.177633</c:v>
                </c:pt>
                <c:pt idx="39" formatCode="#,##0">
                  <c:v>42.677653000000007</c:v>
                </c:pt>
                <c:pt idx="40" formatCode="#,##0">
                  <c:v>33.807693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BD9-445F-91A2-4645FB477798}"/>
            </c:ext>
          </c:extLst>
        </c:ser>
        <c:ser>
          <c:idx val="19"/>
          <c:order val="12"/>
          <c:tx>
            <c:strRef>
              <c:f>' '!$A$53</c:f>
              <c:strCache>
                <c:ptCount val="1"/>
                <c:pt idx="0">
                  <c:v>Plywood </c:v>
                </c:pt>
              </c:strCache>
            </c:strRef>
          </c:tx>
          <c:spPr>
            <a:pattFill prst="horzBri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'!$B$53:$BB$53</c:f>
              <c:numCache>
                <c:formatCode>General</c:formatCode>
                <c:ptCount val="41"/>
                <c:pt idx="21" formatCode="#,##0">
                  <c:v>14.205922999999999</c:v>
                </c:pt>
                <c:pt idx="22" formatCode="#,##0">
                  <c:v>14.599514999999998</c:v>
                </c:pt>
                <c:pt idx="23" formatCode="#,##0">
                  <c:v>14.221133</c:v>
                </c:pt>
                <c:pt idx="24" formatCode="#,##0">
                  <c:v>15.140080999999999</c:v>
                </c:pt>
                <c:pt idx="25" formatCode="#,##0">
                  <c:v>19.024668999999996</c:v>
                </c:pt>
                <c:pt idx="26" formatCode="#,##0">
                  <c:v>18.78605499999999</c:v>
                </c:pt>
                <c:pt idx="27" formatCode="#,##0">
                  <c:v>23.617187000000001</c:v>
                </c:pt>
                <c:pt idx="28" formatCode="#,##0">
                  <c:v>28.367242999999998</c:v>
                </c:pt>
                <c:pt idx="29" formatCode="#,##0">
                  <c:v>25.774375999999997</c:v>
                </c:pt>
                <c:pt idx="30" formatCode="#,##0">
                  <c:v>23.267130999999996</c:v>
                </c:pt>
                <c:pt idx="31" formatCode="#,##0">
                  <c:v>21.484864999999996</c:v>
                </c:pt>
                <c:pt idx="32" formatCode="#,##0">
                  <c:v>23.905321000000001</c:v>
                </c:pt>
                <c:pt idx="33" formatCode="#,##0">
                  <c:v>22.660393000000003</c:v>
                </c:pt>
                <c:pt idx="34" formatCode="#,##0">
                  <c:v>20.282046000000005</c:v>
                </c:pt>
                <c:pt idx="35" formatCode="#,##0">
                  <c:v>22.229222999999998</c:v>
                </c:pt>
                <c:pt idx="36" formatCode="#,##0">
                  <c:v>17.907806000000001</c:v>
                </c:pt>
                <c:pt idx="37" formatCode="#,##0">
                  <c:v>21.007855000000003</c:v>
                </c:pt>
                <c:pt idx="38" formatCode="#,##0">
                  <c:v>20.731396</c:v>
                </c:pt>
                <c:pt idx="39" formatCode="#,##0">
                  <c:v>20.171438000000002</c:v>
                </c:pt>
                <c:pt idx="40" formatCode="#,##0">
                  <c:v>18.707594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BD9-445F-91A2-4645FB477798}"/>
            </c:ext>
          </c:extLst>
        </c:ser>
        <c:ser>
          <c:idx val="3"/>
          <c:order val="13"/>
          <c:tx>
            <c:strRef>
              <c:f>' '!$A$54</c:f>
              <c:strCache>
                <c:ptCount val="1"/>
                <c:pt idx="0">
                  <c:v>Mouldings &amp; Joinery </c:v>
                </c:pt>
              </c:strCache>
            </c:strRef>
          </c:tx>
          <c:spPr>
            <a:pattFill prst="zigZag">
              <a:fgClr>
                <a:srgbClr xmlns:mc="http://schemas.openxmlformats.org/markup-compatibility/2006" xmlns:a14="http://schemas.microsoft.com/office/drawing/2010/main" val="808000" mc:Ignorable="a14" a14:legacySpreadsheetColorIndex="1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'!$B$54:$BB$54</c:f>
              <c:numCache>
                <c:formatCode>General</c:formatCode>
                <c:ptCount val="41"/>
                <c:pt idx="21" formatCode="#,##0">
                  <c:v>22.197341999999999</c:v>
                </c:pt>
                <c:pt idx="22" formatCode="#,##0">
                  <c:v>26.737333999999993</c:v>
                </c:pt>
                <c:pt idx="23" formatCode="#,##0">
                  <c:v>25.715683000000006</c:v>
                </c:pt>
                <c:pt idx="24" formatCode="#,##0">
                  <c:v>35.752396999999995</c:v>
                </c:pt>
                <c:pt idx="25" formatCode="#,##0">
                  <c:v>53.553256999999995</c:v>
                </c:pt>
                <c:pt idx="26" formatCode="#,##0">
                  <c:v>38.404371000000005</c:v>
                </c:pt>
                <c:pt idx="27" formatCode="#,##0">
                  <c:v>28.648460999999998</c:v>
                </c:pt>
                <c:pt idx="28" formatCode="#,##0">
                  <c:v>32.421644000000001</c:v>
                </c:pt>
                <c:pt idx="29" formatCode="#,##0">
                  <c:v>25.652931999999989</c:v>
                </c:pt>
                <c:pt idx="30" formatCode="#,##0">
                  <c:v>19.737518999999999</c:v>
                </c:pt>
                <c:pt idx="31" formatCode="#,##0">
                  <c:v>26.618501999999989</c:v>
                </c:pt>
                <c:pt idx="32" formatCode="#,##0">
                  <c:v>18.615530000000003</c:v>
                </c:pt>
                <c:pt idx="33" formatCode="#,##0">
                  <c:v>12.126711000000002</c:v>
                </c:pt>
                <c:pt idx="34" formatCode="#,##0">
                  <c:v>9.8290819999999997</c:v>
                </c:pt>
                <c:pt idx="35" formatCode="#,##0">
                  <c:v>12.716909999999997</c:v>
                </c:pt>
                <c:pt idx="36" formatCode="#,##0">
                  <c:v>9.3075029999999987</c:v>
                </c:pt>
                <c:pt idx="37" formatCode="#,##0">
                  <c:v>8.9292890000000007</c:v>
                </c:pt>
                <c:pt idx="38" formatCode="#,##0">
                  <c:v>6.6619440000000001</c:v>
                </c:pt>
                <c:pt idx="39" formatCode="#,##0">
                  <c:v>7.4690950000000003</c:v>
                </c:pt>
                <c:pt idx="40" formatCode="#,##0">
                  <c:v>6.7018529999999998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BD9-445F-91A2-4645FB477798}"/>
            </c:ext>
          </c:extLst>
        </c:ser>
        <c:ser>
          <c:idx val="7"/>
          <c:order val="14"/>
          <c:tx>
            <c:strRef>
              <c:f>' '!$A$55</c:f>
              <c:strCache>
                <c:ptCount val="1"/>
                <c:pt idx="0">
                  <c:v>Other wood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'!$B$40:$BB$40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'!$B$55:$BB$55</c:f>
              <c:numCache>
                <c:formatCode>General</c:formatCode>
                <c:ptCount val="41"/>
                <c:pt idx="21" formatCode="#,##0">
                  <c:v>5.5579440000000204</c:v>
                </c:pt>
                <c:pt idx="22" formatCode="#,##0">
                  <c:v>5.9961220000000139</c:v>
                </c:pt>
                <c:pt idx="23" formatCode="#,##0">
                  <c:v>5.9114140000000077</c:v>
                </c:pt>
                <c:pt idx="24" formatCode="#,##0">
                  <c:v>3.9939640000000054</c:v>
                </c:pt>
                <c:pt idx="25" formatCode="#,##0">
                  <c:v>3.2795130000000086</c:v>
                </c:pt>
                <c:pt idx="26" formatCode="#,##0">
                  <c:v>2.713848999999982</c:v>
                </c:pt>
                <c:pt idx="27" formatCode="#,##0">
                  <c:v>4.853539000000012</c:v>
                </c:pt>
                <c:pt idx="28" formatCode="#,##0">
                  <c:v>5.2321819999999661</c:v>
                </c:pt>
                <c:pt idx="29" formatCode="#,##0">
                  <c:v>11.658341000000064</c:v>
                </c:pt>
                <c:pt idx="30" formatCode="#,##0">
                  <c:v>6.5559310000000153</c:v>
                </c:pt>
                <c:pt idx="31" formatCode="#,##0">
                  <c:v>8.2989200000000096</c:v>
                </c:pt>
                <c:pt idx="32" formatCode="#,##0">
                  <c:v>9.4611720000000048</c:v>
                </c:pt>
                <c:pt idx="33" formatCode="#,##0">
                  <c:v>10.776472000000012</c:v>
                </c:pt>
                <c:pt idx="34" formatCode="#,##0">
                  <c:v>8.4290120000000002</c:v>
                </c:pt>
                <c:pt idx="35" formatCode="#,##0">
                  <c:v>9.6860020000000304</c:v>
                </c:pt>
                <c:pt idx="36" formatCode="#,##0">
                  <c:v>12.245245000000011</c:v>
                </c:pt>
                <c:pt idx="37" formatCode="#,##0">
                  <c:v>8.612025999999986</c:v>
                </c:pt>
                <c:pt idx="38" formatCode="#,##0">
                  <c:v>6.7447610000000111</c:v>
                </c:pt>
                <c:pt idx="39" formatCode="#,##0">
                  <c:v>4.8923929999999842</c:v>
                </c:pt>
                <c:pt idx="40" formatCode="#,##0">
                  <c:v>4.4908949999999948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BD9-445F-91A2-4645FB477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6018566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Estimated RWE volume</a:t>
                </a:r>
                <a:endParaRPr lang="en-GB" sz="1075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(million cubic metres)</a:t>
                </a:r>
              </a:p>
            </c:rich>
          </c:tx>
          <c:layout>
            <c:manualLayout>
              <c:xMode val="edge"/>
              <c:yMode val="edge"/>
              <c:x val="1.9792276341621878E-2"/>
              <c:y val="0.1266708222798853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185668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115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50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Export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15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fob,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1148641046942858"/>
              <c:y val="0.12667082227988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4793046457354775E-2"/>
          <c:y val="0.86336165711816615"/>
          <c:w val="0.91461150673389513"/>
          <c:h val="0.10500344478464183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545778692550187"/>
          <c:y val="7.3335739214670487E-2"/>
          <c:w val="0.66807483777466792"/>
          <c:h val="0.616687664041994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'!$A$104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'!$B$104:$BB$104</c:f>
              <c:numCache>
                <c:formatCode>#,##0</c:formatCode>
                <c:ptCount val="41"/>
                <c:pt idx="0">
                  <c:v>389.67705560000002</c:v>
                </c:pt>
                <c:pt idx="1">
                  <c:v>365.9456892</c:v>
                </c:pt>
                <c:pt idx="2">
                  <c:v>297.70737500000001</c:v>
                </c:pt>
                <c:pt idx="3">
                  <c:v>228.24109419999999</c:v>
                </c:pt>
                <c:pt idx="4">
                  <c:v>253.13529079999998</c:v>
                </c:pt>
                <c:pt idx="5">
                  <c:v>242.4189614</c:v>
                </c:pt>
                <c:pt idx="6">
                  <c:v>212.46814259999999</c:v>
                </c:pt>
                <c:pt idx="7">
                  <c:v>201.3368826</c:v>
                </c:pt>
                <c:pt idx="8">
                  <c:v>188.78381619999999</c:v>
                </c:pt>
                <c:pt idx="9">
                  <c:v>79.463960799999981</c:v>
                </c:pt>
                <c:pt idx="10">
                  <c:v>85.388186799999971</c:v>
                </c:pt>
                <c:pt idx="11">
                  <c:v>71.370427800000002</c:v>
                </c:pt>
                <c:pt idx="12">
                  <c:v>72.076880799999998</c:v>
                </c:pt>
                <c:pt idx="13">
                  <c:v>65.435325200000008</c:v>
                </c:pt>
                <c:pt idx="14">
                  <c:v>77.761279399999992</c:v>
                </c:pt>
                <c:pt idx="15">
                  <c:v>68.501368599999992</c:v>
                </c:pt>
                <c:pt idx="16">
                  <c:v>46.281724999999994</c:v>
                </c:pt>
                <c:pt idx="17">
                  <c:v>39.952579799999995</c:v>
                </c:pt>
                <c:pt idx="18">
                  <c:v>34.320493199999987</c:v>
                </c:pt>
                <c:pt idx="19">
                  <c:v>32.126582599999999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0D-4A70-99E5-96050B78D718}"/>
            </c:ext>
          </c:extLst>
        </c:ser>
        <c:ser>
          <c:idx val="1"/>
          <c:order val="1"/>
          <c:tx>
            <c:strRef>
              <c:f>' '!$A$105</c:f>
              <c:strCache>
                <c:ptCount val="1"/>
                <c:pt idx="0">
                  <c:v>China 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0000" mc:Ignorable="a14" a14:legacySpreadsheetColorIndex="10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'!$B$105:$BB$105</c:f>
              <c:numCache>
                <c:formatCode>#,##0</c:formatCode>
                <c:ptCount val="41"/>
                <c:pt idx="0">
                  <c:v>2.8201599999999997E-2</c:v>
                </c:pt>
                <c:pt idx="1">
                  <c:v>0.41610379999999997</c:v>
                </c:pt>
                <c:pt idx="2">
                  <c:v>0.54558419999999996</c:v>
                </c:pt>
                <c:pt idx="3">
                  <c:v>0.45112059999999993</c:v>
                </c:pt>
                <c:pt idx="4">
                  <c:v>0.5938926000000001</c:v>
                </c:pt>
                <c:pt idx="5">
                  <c:v>1.3362705999999998</c:v>
                </c:pt>
                <c:pt idx="6">
                  <c:v>7.9090297999999999</c:v>
                </c:pt>
                <c:pt idx="7">
                  <c:v>2.5710663999999999</c:v>
                </c:pt>
                <c:pt idx="8">
                  <c:v>1.8202197999999998</c:v>
                </c:pt>
                <c:pt idx="9">
                  <c:v>0.65519019999999994</c:v>
                </c:pt>
                <c:pt idx="10">
                  <c:v>3.4143927999999995</c:v>
                </c:pt>
                <c:pt idx="11">
                  <c:v>6.4106195999999995</c:v>
                </c:pt>
                <c:pt idx="12">
                  <c:v>7.2783953999999982</c:v>
                </c:pt>
                <c:pt idx="13">
                  <c:v>8.9146007999999988</c:v>
                </c:pt>
                <c:pt idx="14">
                  <c:v>111.55931079999998</c:v>
                </c:pt>
                <c:pt idx="15">
                  <c:v>8.2246359999999985</c:v>
                </c:pt>
                <c:pt idx="16">
                  <c:v>4.3919679999999994</c:v>
                </c:pt>
                <c:pt idx="17">
                  <c:v>6.0136677999999977</c:v>
                </c:pt>
                <c:pt idx="18">
                  <c:v>6.4820545999999997</c:v>
                </c:pt>
                <c:pt idx="19">
                  <c:v>3.5736091999999999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0D-4A70-99E5-96050B78D718}"/>
            </c:ext>
          </c:extLst>
        </c:ser>
        <c:ser>
          <c:idx val="2"/>
          <c:order val="2"/>
          <c:tx>
            <c:strRef>
              <c:f>' '!$A$106</c:f>
              <c:strCache>
                <c:ptCount val="1"/>
                <c:pt idx="0">
                  <c:v>India </c:v>
                </c:pt>
              </c:strCache>
            </c:strRef>
          </c:tx>
          <c:spPr>
            <a:pattFill prst="dashVert">
              <a:fgClr>
                <a:srgbClr val="C00000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'!$B$106:$BB$106</c:f>
              <c:numCache>
                <c:formatCode>#,##0</c:formatCode>
                <c:ptCount val="41"/>
                <c:pt idx="0">
                  <c:v>0</c:v>
                </c:pt>
                <c:pt idx="1">
                  <c:v>1.81692E-2</c:v>
                </c:pt>
                <c:pt idx="2">
                  <c:v>0.22460059999999998</c:v>
                </c:pt>
                <c:pt idx="3">
                  <c:v>0.12103419999999999</c:v>
                </c:pt>
                <c:pt idx="4">
                  <c:v>9.0390999999999999E-2</c:v>
                </c:pt>
                <c:pt idx="5">
                  <c:v>4.9512399999999998E-2</c:v>
                </c:pt>
                <c:pt idx="6">
                  <c:v>0.31969139999999996</c:v>
                </c:pt>
                <c:pt idx="7">
                  <c:v>0.12187140000000002</c:v>
                </c:pt>
                <c:pt idx="8">
                  <c:v>0.62012719999999999</c:v>
                </c:pt>
                <c:pt idx="9">
                  <c:v>7.1257199999999993E-2</c:v>
                </c:pt>
                <c:pt idx="10">
                  <c:v>0.14541099999999998</c:v>
                </c:pt>
                <c:pt idx="11">
                  <c:v>3.6399999999999995E-2</c:v>
                </c:pt>
                <c:pt idx="12">
                  <c:v>3.3611199999999987E-2</c:v>
                </c:pt>
                <c:pt idx="13">
                  <c:v>0</c:v>
                </c:pt>
                <c:pt idx="14">
                  <c:v>1.2257895999999999</c:v>
                </c:pt>
                <c:pt idx="15">
                  <c:v>0</c:v>
                </c:pt>
                <c:pt idx="16">
                  <c:v>9.3701313999999964</c:v>
                </c:pt>
                <c:pt idx="17">
                  <c:v>35.790017199999994</c:v>
                </c:pt>
                <c:pt idx="18">
                  <c:v>24.35923979999999</c:v>
                </c:pt>
                <c:pt idx="19">
                  <c:v>32.599396200000001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0D-4A70-99E5-96050B78D718}"/>
            </c:ext>
          </c:extLst>
        </c:ser>
        <c:ser>
          <c:idx val="3"/>
          <c:order val="3"/>
          <c:tx>
            <c:strRef>
              <c:f>' '!$A$107</c:f>
              <c:strCache>
                <c:ptCount val="1"/>
                <c:pt idx="0">
                  <c:v>Middle East</c:v>
                </c:pt>
              </c:strCache>
            </c:strRef>
          </c:tx>
          <c:spPr>
            <a:pattFill prst="smConfetti">
              <a:fgClr>
                <a:srgbClr val="9933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'!$B$107:$BB$107</c:f>
              <c:numCache>
                <c:formatCode>#,##0</c:formatCode>
                <c:ptCount val="41"/>
                <c:pt idx="0">
                  <c:v>16.622388999999998</c:v>
                </c:pt>
                <c:pt idx="1">
                  <c:v>14.342356000000001</c:v>
                </c:pt>
                <c:pt idx="2">
                  <c:v>13.247046399999999</c:v>
                </c:pt>
                <c:pt idx="3">
                  <c:v>11.548425</c:v>
                </c:pt>
                <c:pt idx="4">
                  <c:v>20.736472399999997</c:v>
                </c:pt>
                <c:pt idx="5">
                  <c:v>20.311470200000002</c:v>
                </c:pt>
                <c:pt idx="6">
                  <c:v>30.888601800000004</c:v>
                </c:pt>
                <c:pt idx="7">
                  <c:v>33.125355200000001</c:v>
                </c:pt>
                <c:pt idx="8">
                  <c:v>36.890681799999996</c:v>
                </c:pt>
                <c:pt idx="9">
                  <c:v>19.922281399999999</c:v>
                </c:pt>
                <c:pt idx="10">
                  <c:v>18.534592999999997</c:v>
                </c:pt>
                <c:pt idx="11">
                  <c:v>15.311255399999999</c:v>
                </c:pt>
                <c:pt idx="12">
                  <c:v>25.884727399999996</c:v>
                </c:pt>
                <c:pt idx="13">
                  <c:v>16.7009626</c:v>
                </c:pt>
                <c:pt idx="14">
                  <c:v>14.807878399999996</c:v>
                </c:pt>
                <c:pt idx="15">
                  <c:v>12.496695399999997</c:v>
                </c:pt>
                <c:pt idx="16">
                  <c:v>10.393796</c:v>
                </c:pt>
                <c:pt idx="17">
                  <c:v>11.3704304</c:v>
                </c:pt>
                <c:pt idx="18">
                  <c:v>12.726645400000001</c:v>
                </c:pt>
                <c:pt idx="19">
                  <c:v>8.6503003999999972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0D-4A70-99E5-96050B78D718}"/>
            </c:ext>
          </c:extLst>
        </c:ser>
        <c:ser>
          <c:idx val="4"/>
          <c:order val="4"/>
          <c:tx>
            <c:strRef>
              <c:f>' '!$A$108</c:f>
              <c:strCache>
                <c:ptCount val="1"/>
                <c:pt idx="0">
                  <c:v>Senegal </c:v>
                </c:pt>
              </c:strCache>
            </c:strRef>
          </c:tx>
          <c:spPr>
            <a:pattFill prst="wdDnDiag">
              <a:fgClr>
                <a:schemeClr val="bg1"/>
              </a:fgClr>
              <a:bgClr>
                <a:srgbClr val="FF9933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'!$B$108:$BB$108</c:f>
              <c:numCache>
                <c:formatCode>#,##0</c:formatCode>
                <c:ptCount val="41"/>
                <c:pt idx="0">
                  <c:v>43.427356000000003</c:v>
                </c:pt>
                <c:pt idx="1">
                  <c:v>39.224715599999989</c:v>
                </c:pt>
                <c:pt idx="2">
                  <c:v>39.636673999999999</c:v>
                </c:pt>
                <c:pt idx="3">
                  <c:v>44.869574399999991</c:v>
                </c:pt>
                <c:pt idx="4">
                  <c:v>48.360500999999999</c:v>
                </c:pt>
                <c:pt idx="5">
                  <c:v>51.362753400000003</c:v>
                </c:pt>
                <c:pt idx="6">
                  <c:v>52.064742799999991</c:v>
                </c:pt>
                <c:pt idx="7">
                  <c:v>53.956148399999996</c:v>
                </c:pt>
                <c:pt idx="8">
                  <c:v>59.227607599999999</c:v>
                </c:pt>
                <c:pt idx="9">
                  <c:v>42.211296399999995</c:v>
                </c:pt>
                <c:pt idx="10">
                  <c:v>55.256105799999993</c:v>
                </c:pt>
                <c:pt idx="11">
                  <c:v>50.271836999999984</c:v>
                </c:pt>
                <c:pt idx="12">
                  <c:v>56.656636399999989</c:v>
                </c:pt>
                <c:pt idx="13">
                  <c:v>44.962754199999992</c:v>
                </c:pt>
                <c:pt idx="14">
                  <c:v>47.829450199999989</c:v>
                </c:pt>
                <c:pt idx="15">
                  <c:v>46.139522800000002</c:v>
                </c:pt>
                <c:pt idx="16">
                  <c:v>39.580552199999993</c:v>
                </c:pt>
                <c:pt idx="17">
                  <c:v>38.749650799999991</c:v>
                </c:pt>
                <c:pt idx="18">
                  <c:v>28.74686359999999</c:v>
                </c:pt>
                <c:pt idx="19">
                  <c:v>26.88230579999999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0D-4A70-99E5-96050B78D718}"/>
            </c:ext>
          </c:extLst>
        </c:ser>
        <c:ser>
          <c:idx val="10"/>
          <c:order val="5"/>
          <c:tx>
            <c:strRef>
              <c:f>' '!$A$109</c:f>
              <c:strCache>
                <c:ptCount val="1"/>
                <c:pt idx="0">
                  <c:v>Other Africa</c:v>
                </c:pt>
              </c:strCache>
            </c:strRef>
          </c:tx>
          <c:spPr>
            <a:pattFill prst="weave">
              <a:fgClr>
                <a:srgbClr val="66FF33"/>
              </a:fgClr>
              <a:bgClr>
                <a:srgbClr val="009900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'!$B$109:$BB$109</c:f>
              <c:numCache>
                <c:formatCode>#,##0</c:formatCode>
                <c:ptCount val="41"/>
                <c:pt idx="0">
                  <c:v>47.871126660000002</c:v>
                </c:pt>
                <c:pt idx="1">
                  <c:v>61.23421010000002</c:v>
                </c:pt>
                <c:pt idx="2">
                  <c:v>48.063570799999994</c:v>
                </c:pt>
                <c:pt idx="3">
                  <c:v>30.623119800000012</c:v>
                </c:pt>
                <c:pt idx="4">
                  <c:v>26.243767199999994</c:v>
                </c:pt>
                <c:pt idx="5">
                  <c:v>17.544063599999987</c:v>
                </c:pt>
                <c:pt idx="6">
                  <c:v>21.829542000000004</c:v>
                </c:pt>
                <c:pt idx="7">
                  <c:v>22.4126154</c:v>
                </c:pt>
                <c:pt idx="8">
                  <c:v>17.384554599999987</c:v>
                </c:pt>
                <c:pt idx="9">
                  <c:v>10.162737200000009</c:v>
                </c:pt>
                <c:pt idx="10">
                  <c:v>7.2083591999999967</c:v>
                </c:pt>
                <c:pt idx="11">
                  <c:v>5.015477599999997</c:v>
                </c:pt>
                <c:pt idx="12">
                  <c:v>8.891868599999988</c:v>
                </c:pt>
                <c:pt idx="13">
                  <c:v>19.2967838</c:v>
                </c:pt>
                <c:pt idx="14">
                  <c:v>24.168646599999995</c:v>
                </c:pt>
                <c:pt idx="15">
                  <c:v>7.9650367999999929</c:v>
                </c:pt>
                <c:pt idx="16">
                  <c:v>3.8355716000000086</c:v>
                </c:pt>
                <c:pt idx="17">
                  <c:v>27.406193999999992</c:v>
                </c:pt>
                <c:pt idx="18">
                  <c:v>45.667717199999991</c:v>
                </c:pt>
                <c:pt idx="19">
                  <c:v>46.091815000000004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E0D-4A70-99E5-96050B78D718}"/>
            </c:ext>
          </c:extLst>
        </c:ser>
        <c:ser>
          <c:idx val="11"/>
          <c:order val="6"/>
          <c:tx>
            <c:strRef>
              <c:f>' '!$A$110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'!$B$110:$BB$110</c:f>
              <c:numCache>
                <c:formatCode>#,##0</c:formatCode>
                <c:ptCount val="41"/>
                <c:pt idx="0">
                  <c:v>29.89060899999987</c:v>
                </c:pt>
                <c:pt idx="1">
                  <c:v>25.315595199999905</c:v>
                </c:pt>
                <c:pt idx="2">
                  <c:v>22.23563160000009</c:v>
                </c:pt>
                <c:pt idx="3">
                  <c:v>16.338890399999912</c:v>
                </c:pt>
                <c:pt idx="4">
                  <c:v>29.725274600000034</c:v>
                </c:pt>
                <c:pt idx="5">
                  <c:v>23.936941000000104</c:v>
                </c:pt>
                <c:pt idx="6">
                  <c:v>31.117785999999967</c:v>
                </c:pt>
                <c:pt idx="7">
                  <c:v>34.737228399999935</c:v>
                </c:pt>
                <c:pt idx="8">
                  <c:v>28.316611400000113</c:v>
                </c:pt>
                <c:pt idx="9">
                  <c:v>13.747953800000005</c:v>
                </c:pt>
                <c:pt idx="10">
                  <c:v>14.837534600000026</c:v>
                </c:pt>
                <c:pt idx="11">
                  <c:v>13.918144799999993</c:v>
                </c:pt>
                <c:pt idx="12">
                  <c:v>15.665446400000008</c:v>
                </c:pt>
                <c:pt idx="13">
                  <c:v>18.116814799999986</c:v>
                </c:pt>
                <c:pt idx="14">
                  <c:v>16.335215399999925</c:v>
                </c:pt>
                <c:pt idx="15">
                  <c:v>12.139745799999986</c:v>
                </c:pt>
                <c:pt idx="16">
                  <c:v>9.5047469999999805</c:v>
                </c:pt>
                <c:pt idx="17">
                  <c:v>9.8503257999999789</c:v>
                </c:pt>
                <c:pt idx="18">
                  <c:v>13.4541428</c:v>
                </c:pt>
                <c:pt idx="19">
                  <c:v>17.31068920000007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0D-4A70-99E5-96050B78D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01857087"/>
        <c:axId val="1"/>
      </c:barChart>
      <c:barChart>
        <c:barDir val="col"/>
        <c:grouping val="stacked"/>
        <c:varyColors val="0"/>
        <c:ser>
          <c:idx val="12"/>
          <c:order val="7"/>
          <c:tx>
            <c:strRef>
              <c:f>' '!$A$111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'!$B$111:$BB$111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7-EE0D-4A70-99E5-96050B78D718}"/>
            </c:ext>
          </c:extLst>
        </c:ser>
        <c:ser>
          <c:idx val="13"/>
          <c:order val="8"/>
          <c:tx>
            <c:strRef>
              <c:f>' '!$A$112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'!$B$112:$BB$112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8-EE0D-4A70-99E5-96050B78D718}"/>
            </c:ext>
          </c:extLst>
        </c:ser>
        <c:ser>
          <c:idx val="14"/>
          <c:order val="9"/>
          <c:tx>
            <c:strRef>
              <c:f>' '!$A$113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'!$B$113:$BB$113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9-EE0D-4A70-99E5-96050B78D718}"/>
            </c:ext>
          </c:extLst>
        </c:ser>
        <c:ser>
          <c:idx val="16"/>
          <c:order val="10"/>
          <c:tx>
            <c:strRef>
              <c:f>' '!$A$114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'!$B$114:$BB$114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A-EE0D-4A70-99E5-96050B78D718}"/>
            </c:ext>
          </c:extLst>
        </c:ser>
        <c:ser>
          <c:idx val="17"/>
          <c:order val="11"/>
          <c:tx>
            <c:strRef>
              <c:f>' '!$A$115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'!$B$115:$BB$115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B-EE0D-4A70-99E5-96050B78D718}"/>
            </c:ext>
          </c:extLst>
        </c:ser>
        <c:ser>
          <c:idx val="18"/>
          <c:order val="12"/>
          <c:tx>
            <c:strRef>
              <c:f>' '!$A$116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'!$B$116:$BB$116</c:f>
              <c:numCache>
                <c:formatCode>#,##0</c:formatCode>
                <c:ptCount val="41"/>
                <c:pt idx="21">
                  <c:v>120.25884699999997</c:v>
                </c:pt>
                <c:pt idx="22">
                  <c:v>114.45279199999999</c:v>
                </c:pt>
                <c:pt idx="23">
                  <c:v>99.996042000000003</c:v>
                </c:pt>
                <c:pt idx="24">
                  <c:v>94.456641999999988</c:v>
                </c:pt>
                <c:pt idx="25">
                  <c:v>123.91420800000003</c:v>
                </c:pt>
                <c:pt idx="26">
                  <c:v>127.11652899999999</c:v>
                </c:pt>
                <c:pt idx="27">
                  <c:v>107.743706</c:v>
                </c:pt>
                <c:pt idx="28">
                  <c:v>118.365587</c:v>
                </c:pt>
                <c:pt idx="29">
                  <c:v>122.57144000000001</c:v>
                </c:pt>
                <c:pt idx="30">
                  <c:v>53.846820999999998</c:v>
                </c:pt>
                <c:pt idx="31">
                  <c:v>49.054076999999992</c:v>
                </c:pt>
                <c:pt idx="32">
                  <c:v>39.763759999999998</c:v>
                </c:pt>
                <c:pt idx="33">
                  <c:v>38.489858999999996</c:v>
                </c:pt>
                <c:pt idx="34">
                  <c:v>35.671395999999994</c:v>
                </c:pt>
                <c:pt idx="35">
                  <c:v>40.684705999999991</c:v>
                </c:pt>
                <c:pt idx="36">
                  <c:v>42.409830999999997</c:v>
                </c:pt>
                <c:pt idx="37">
                  <c:v>24.231210000000001</c:v>
                </c:pt>
                <c:pt idx="38">
                  <c:v>19.881467999999998</c:v>
                </c:pt>
                <c:pt idx="39">
                  <c:v>18.045174000000003</c:v>
                </c:pt>
                <c:pt idx="40">
                  <c:v>13.241223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0D-4A70-99E5-96050B78D718}"/>
            </c:ext>
          </c:extLst>
        </c:ser>
        <c:ser>
          <c:idx val="19"/>
          <c:order val="13"/>
          <c:tx>
            <c:strRef>
              <c:f>' '!$A$117</c:f>
              <c:strCache>
                <c:ptCount val="1"/>
                <c:pt idx="0">
                  <c:v>China 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0000" mc:Ignorable="a14" a14:legacySpreadsheetColorIndex="10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'!$B$117:$BB$117</c:f>
              <c:numCache>
                <c:formatCode>General</c:formatCode>
                <c:ptCount val="41"/>
                <c:pt idx="21" formatCode="#,##0">
                  <c:v>1.1443E-2</c:v>
                </c:pt>
                <c:pt idx="22" formatCode="#,##0">
                  <c:v>0.13689099999999998</c:v>
                </c:pt>
                <c:pt idx="23" formatCode="#,##0">
                  <c:v>0.17056099999999999</c:v>
                </c:pt>
                <c:pt idx="24" formatCode="#,##0">
                  <c:v>0.17437999999999998</c:v>
                </c:pt>
                <c:pt idx="25" formatCode="#,##0">
                  <c:v>0.26123399999999997</c:v>
                </c:pt>
                <c:pt idx="26" formatCode="#,##0">
                  <c:v>0.37820999999999999</c:v>
                </c:pt>
                <c:pt idx="27" formatCode="#,##0">
                  <c:v>2.9004050000000001</c:v>
                </c:pt>
                <c:pt idx="28" formatCode="#,##0">
                  <c:v>1.4154669999999998</c:v>
                </c:pt>
                <c:pt idx="29" formatCode="#,##0">
                  <c:v>1.2646809999999999</c:v>
                </c:pt>
                <c:pt idx="30" formatCode="#,##0">
                  <c:v>0.31522899999999998</c:v>
                </c:pt>
                <c:pt idx="31" formatCode="#,##0">
                  <c:v>1.1527159999999999</c:v>
                </c:pt>
                <c:pt idx="32" formatCode="#,##0">
                  <c:v>2.0945549999999997</c:v>
                </c:pt>
                <c:pt idx="33" formatCode="#,##0">
                  <c:v>2.4260489999999999</c:v>
                </c:pt>
                <c:pt idx="34" formatCode="#,##0">
                  <c:v>2.5648209999999998</c:v>
                </c:pt>
                <c:pt idx="35" formatCode="#,##0">
                  <c:v>27.771379999999997</c:v>
                </c:pt>
                <c:pt idx="36" formatCode="#,##0">
                  <c:v>1.5481389999999999</c:v>
                </c:pt>
                <c:pt idx="37" formatCode="#,##0">
                  <c:v>1.022996</c:v>
                </c:pt>
                <c:pt idx="38" formatCode="#,##0">
                  <c:v>1.7331919999999998</c:v>
                </c:pt>
                <c:pt idx="39" formatCode="#,##0">
                  <c:v>1.5969439999999999</c:v>
                </c:pt>
                <c:pt idx="40" formatCode="#,##0">
                  <c:v>0.96952799999999995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E0D-4A70-99E5-96050B78D718}"/>
            </c:ext>
          </c:extLst>
        </c:ser>
        <c:ser>
          <c:idx val="20"/>
          <c:order val="14"/>
          <c:tx>
            <c:strRef>
              <c:f>' '!$A$118</c:f>
              <c:strCache>
                <c:ptCount val="1"/>
                <c:pt idx="0">
                  <c:v>India </c:v>
                </c:pt>
              </c:strCache>
            </c:strRef>
          </c:tx>
          <c:spPr>
            <a:pattFill prst="dashVert">
              <a:fgClr>
                <a:srgbClr val="C00000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'!$B$118:$BB$118</c:f>
              <c:numCache>
                <c:formatCode>General</c:formatCode>
                <c:ptCount val="41"/>
                <c:pt idx="21" formatCode="#,##0">
                  <c:v>0</c:v>
                </c:pt>
                <c:pt idx="22" formatCode="#,##0">
                  <c:v>2.957E-3</c:v>
                </c:pt>
                <c:pt idx="23" formatCode="#,##0">
                  <c:v>2.1932E-2</c:v>
                </c:pt>
                <c:pt idx="24" formatCode="#,##0">
                  <c:v>3.3395999999999995E-2</c:v>
                </c:pt>
                <c:pt idx="25" formatCode="#,##0">
                  <c:v>3.6630999999999997E-2</c:v>
                </c:pt>
                <c:pt idx="26" formatCode="#,##0">
                  <c:v>2.2526999999999998E-2</c:v>
                </c:pt>
                <c:pt idx="27" formatCode="#,##0">
                  <c:v>7.5620999999999994E-2</c:v>
                </c:pt>
                <c:pt idx="28" formatCode="#,##0">
                  <c:v>7.1216000000000002E-2</c:v>
                </c:pt>
                <c:pt idx="29" formatCode="#,##0">
                  <c:v>0.44931599999999999</c:v>
                </c:pt>
                <c:pt idx="30" formatCode="#,##0">
                  <c:v>3.6587000000000001E-2</c:v>
                </c:pt>
                <c:pt idx="31" formatCode="#,##0">
                  <c:v>1.2145999999999999E-2</c:v>
                </c:pt>
                <c:pt idx="32" formatCode="#,##0">
                  <c:v>5.9800000000000001E-3</c:v>
                </c:pt>
                <c:pt idx="33" formatCode="#,##0">
                  <c:v>2.3539999999999998E-3</c:v>
                </c:pt>
                <c:pt idx="34" formatCode="#,##0">
                  <c:v>0</c:v>
                </c:pt>
                <c:pt idx="35" formatCode="#,##0">
                  <c:v>0.13630699999999998</c:v>
                </c:pt>
                <c:pt idx="36" formatCode="#,##0">
                  <c:v>0</c:v>
                </c:pt>
                <c:pt idx="37" formatCode="#,##0">
                  <c:v>2.3858220000000001</c:v>
                </c:pt>
                <c:pt idx="38" formatCode="#,##0">
                  <c:v>8.3921060000000001</c:v>
                </c:pt>
                <c:pt idx="39" formatCode="#,##0">
                  <c:v>4.9551530000000001</c:v>
                </c:pt>
                <c:pt idx="40" formatCode="#,##0">
                  <c:v>6.1786779999999997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0D-4A70-99E5-96050B78D718}"/>
            </c:ext>
          </c:extLst>
        </c:ser>
        <c:ser>
          <c:idx val="5"/>
          <c:order val="15"/>
          <c:tx>
            <c:strRef>
              <c:f>' '!$A$119</c:f>
              <c:strCache>
                <c:ptCount val="1"/>
                <c:pt idx="0">
                  <c:v>Middle East</c:v>
                </c:pt>
              </c:strCache>
            </c:strRef>
          </c:tx>
          <c:spPr>
            <a:pattFill prst="smConfetti">
              <a:fgClr>
                <a:srgbClr val="9933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'!$B$119:$BB$119</c:f>
              <c:numCache>
                <c:formatCode>General</c:formatCode>
                <c:ptCount val="41"/>
                <c:pt idx="21" formatCode="#,##0">
                  <c:v>4.8606719999999992</c:v>
                </c:pt>
                <c:pt idx="22" formatCode="#,##0">
                  <c:v>3.8895019999999993</c:v>
                </c:pt>
                <c:pt idx="23" formatCode="#,##0">
                  <c:v>4.0434340000000004</c:v>
                </c:pt>
                <c:pt idx="24" formatCode="#,##0">
                  <c:v>4.0213809999999999</c:v>
                </c:pt>
                <c:pt idx="25" formatCode="#,##0">
                  <c:v>7.8841200000000002</c:v>
                </c:pt>
                <c:pt idx="26" formatCode="#,##0">
                  <c:v>8.8210739999999994</c:v>
                </c:pt>
                <c:pt idx="27" formatCode="#,##0">
                  <c:v>12.939937</c:v>
                </c:pt>
                <c:pt idx="28" formatCode="#,##0">
                  <c:v>15.395249999999999</c:v>
                </c:pt>
                <c:pt idx="29" formatCode="#,##0">
                  <c:v>19.13862</c:v>
                </c:pt>
                <c:pt idx="30" formatCode="#,##0">
                  <c:v>9.2963619999999985</c:v>
                </c:pt>
                <c:pt idx="31" formatCode="#,##0">
                  <c:v>9.0437519999999996</c:v>
                </c:pt>
                <c:pt idx="32" formatCode="#,##0">
                  <c:v>8.3550919999999991</c:v>
                </c:pt>
                <c:pt idx="33" formatCode="#,##0">
                  <c:v>13.588455</c:v>
                </c:pt>
                <c:pt idx="34" formatCode="#,##0">
                  <c:v>8.832281</c:v>
                </c:pt>
                <c:pt idx="35" formatCode="#,##0">
                  <c:v>8.245792999999999</c:v>
                </c:pt>
                <c:pt idx="36" formatCode="#,##0">
                  <c:v>6.5365650000000004</c:v>
                </c:pt>
                <c:pt idx="37" formatCode="#,##0">
                  <c:v>5.4516200000000001</c:v>
                </c:pt>
                <c:pt idx="38" formatCode="#,##0">
                  <c:v>10.053656999999999</c:v>
                </c:pt>
                <c:pt idx="39" formatCode="#,##0">
                  <c:v>6.5468849999999996</c:v>
                </c:pt>
                <c:pt idx="40" formatCode="#,##0">
                  <c:v>2.4538609999999998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E0D-4A70-99E5-96050B78D718}"/>
            </c:ext>
          </c:extLst>
        </c:ser>
        <c:ser>
          <c:idx val="6"/>
          <c:order val="16"/>
          <c:tx>
            <c:strRef>
              <c:f>' '!$A$120</c:f>
              <c:strCache>
                <c:ptCount val="1"/>
                <c:pt idx="0">
                  <c:v>Senegal </c:v>
                </c:pt>
              </c:strCache>
            </c:strRef>
          </c:tx>
          <c:spPr>
            <a:pattFill prst="wdDnDiag">
              <a:fgClr>
                <a:schemeClr val="bg1"/>
              </a:fgClr>
              <a:bgClr>
                <a:srgbClr val="FF9933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'!$B$120:$BB$120</c:f>
              <c:numCache>
                <c:formatCode>General</c:formatCode>
                <c:ptCount val="41"/>
                <c:pt idx="21" formatCode="#,##0">
                  <c:v>11.204984</c:v>
                </c:pt>
                <c:pt idx="22" formatCode="#,##0">
                  <c:v>10.184908</c:v>
                </c:pt>
                <c:pt idx="23" formatCode="#,##0">
                  <c:v>11.030795999999999</c:v>
                </c:pt>
                <c:pt idx="24" formatCode="#,##0">
                  <c:v>15.448419999999999</c:v>
                </c:pt>
                <c:pt idx="25" formatCode="#,##0">
                  <c:v>17.211447999999997</c:v>
                </c:pt>
                <c:pt idx="26" formatCode="#,##0">
                  <c:v>18.195414</c:v>
                </c:pt>
                <c:pt idx="27" formatCode="#,##0">
                  <c:v>17.37725</c:v>
                </c:pt>
                <c:pt idx="28" formatCode="#,##0">
                  <c:v>19.789586</c:v>
                </c:pt>
                <c:pt idx="29" formatCode="#,##0">
                  <c:v>23.838320999999997</c:v>
                </c:pt>
                <c:pt idx="30" formatCode="#,##0">
                  <c:v>15.831558999999999</c:v>
                </c:pt>
                <c:pt idx="31" formatCode="#,##0">
                  <c:v>20.277715999999998</c:v>
                </c:pt>
                <c:pt idx="32" formatCode="#,##0">
                  <c:v>17.698978999999998</c:v>
                </c:pt>
                <c:pt idx="33" formatCode="#,##0">
                  <c:v>19.263389999999998</c:v>
                </c:pt>
                <c:pt idx="34" formatCode="#,##0">
                  <c:v>14.480713999999999</c:v>
                </c:pt>
                <c:pt idx="35" formatCode="#,##0">
                  <c:v>15.683752</c:v>
                </c:pt>
                <c:pt idx="36" formatCode="#,##0">
                  <c:v>12.254802999999999</c:v>
                </c:pt>
                <c:pt idx="37" formatCode="#,##0">
                  <c:v>10.049591999999999</c:v>
                </c:pt>
                <c:pt idx="38" formatCode="#,##0">
                  <c:v>9.3787950000000002</c:v>
                </c:pt>
                <c:pt idx="39" formatCode="#,##0">
                  <c:v>7.4783819999999999</c:v>
                </c:pt>
                <c:pt idx="40" formatCode="#,##0">
                  <c:v>5.9363619999999999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E0D-4A70-99E5-96050B78D718}"/>
            </c:ext>
          </c:extLst>
        </c:ser>
        <c:ser>
          <c:idx val="7"/>
          <c:order val="17"/>
          <c:tx>
            <c:strRef>
              <c:f>' '!$A$121</c:f>
              <c:strCache>
                <c:ptCount val="1"/>
                <c:pt idx="0">
                  <c:v>Other Africa</c:v>
                </c:pt>
              </c:strCache>
            </c:strRef>
          </c:tx>
          <c:spPr>
            <a:pattFill prst="weave">
              <a:fgClr>
                <a:srgbClr val="66FF33"/>
              </a:fgClr>
              <a:bgClr>
                <a:srgbClr val="009900"/>
              </a:bgClr>
            </a:pattFill>
            <a:ln w="25400">
              <a:noFill/>
            </a:ln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'!$B$121:$BB$121</c:f>
              <c:numCache>
                <c:formatCode>General</c:formatCode>
                <c:ptCount val="41"/>
                <c:pt idx="21" formatCode="#,##0">
                  <c:v>12.297106999999997</c:v>
                </c:pt>
                <c:pt idx="22" formatCode="#,##0">
                  <c:v>14.394168000000001</c:v>
                </c:pt>
                <c:pt idx="23" formatCode="#,##0">
                  <c:v>12.984448</c:v>
                </c:pt>
                <c:pt idx="24" formatCode="#,##0">
                  <c:v>10.302790999999999</c:v>
                </c:pt>
                <c:pt idx="25" formatCode="#,##0">
                  <c:v>9.7172329999999967</c:v>
                </c:pt>
                <c:pt idx="26" formatCode="#,##0">
                  <c:v>6.612290999999999</c:v>
                </c:pt>
                <c:pt idx="27" formatCode="#,##0">
                  <c:v>6.9669270000000019</c:v>
                </c:pt>
                <c:pt idx="28" formatCode="#,##0">
                  <c:v>7.7771159999999995</c:v>
                </c:pt>
                <c:pt idx="29" formatCode="#,##0">
                  <c:v>6.6685170000000049</c:v>
                </c:pt>
                <c:pt idx="30" formatCode="#,##0">
                  <c:v>3.4736370000000001</c:v>
                </c:pt>
                <c:pt idx="31" formatCode="#,##0">
                  <c:v>2.7424230000000023</c:v>
                </c:pt>
                <c:pt idx="32" formatCode="#,##0">
                  <c:v>1.765191999999999</c:v>
                </c:pt>
                <c:pt idx="33" formatCode="#,##0">
                  <c:v>3.2535729999999994</c:v>
                </c:pt>
                <c:pt idx="34" formatCode="#,##0">
                  <c:v>8.1404469999999982</c:v>
                </c:pt>
                <c:pt idx="35" formatCode="#,##0">
                  <c:v>5.8803670000000015</c:v>
                </c:pt>
                <c:pt idx="36" formatCode="#,##0">
                  <c:v>1.9377100000000009</c:v>
                </c:pt>
                <c:pt idx="37" formatCode="#,##0">
                  <c:v>1.3351160000000011</c:v>
                </c:pt>
                <c:pt idx="38" formatCode="#,##0">
                  <c:v>15.600575000000003</c:v>
                </c:pt>
                <c:pt idx="39" formatCode="#,##0">
                  <c:v>9.2703170000000021</c:v>
                </c:pt>
                <c:pt idx="40" formatCode="#,##0">
                  <c:v>8.0032929999999993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EE0D-4A70-99E5-96050B78D718}"/>
            </c:ext>
          </c:extLst>
        </c:ser>
        <c:ser>
          <c:idx val="8"/>
          <c:order val="18"/>
          <c:tx>
            <c:strRef>
              <c:f>' '!$A$122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</c:spPr>
          <c:invertIfNegative val="0"/>
          <c:cat>
            <c:numRef>
              <c:f>' '!$B$103:$BB$103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'!$B$122:$BB$122</c:f>
              <c:numCache>
                <c:formatCode>General</c:formatCode>
                <c:ptCount val="41"/>
                <c:pt idx="21" formatCode="#,##0">
                  <c:v>9.3865740000000244</c:v>
                </c:pt>
                <c:pt idx="22" formatCode="#,##0">
                  <c:v>7.6229060000000004</c:v>
                </c:pt>
                <c:pt idx="23" formatCode="#,##0">
                  <c:v>7.2312729999999874</c:v>
                </c:pt>
                <c:pt idx="24" formatCode="#,##0">
                  <c:v>6.626560000000012</c:v>
                </c:pt>
                <c:pt idx="25" formatCode="#,##0">
                  <c:v>14.322828999999956</c:v>
                </c:pt>
                <c:pt idx="26" formatCode="#,##0">
                  <c:v>13.478244000000046</c:v>
                </c:pt>
                <c:pt idx="27" formatCode="#,##0">
                  <c:v>15.266897999999998</c:v>
                </c:pt>
                <c:pt idx="28" formatCode="#,##0">
                  <c:v>18.667788000000002</c:v>
                </c:pt>
                <c:pt idx="29" formatCode="#,##0">
                  <c:v>19.526833999999951</c:v>
                </c:pt>
                <c:pt idx="30" formatCode="#,##0">
                  <c:v>7.2087680000000063</c:v>
                </c:pt>
                <c:pt idx="31" formatCode="#,##0">
                  <c:v>8.2669190000000015</c:v>
                </c:pt>
                <c:pt idx="32" formatCode="#,##0">
                  <c:v>8.8775390000000272</c:v>
                </c:pt>
                <c:pt idx="33" formatCode="#,##0">
                  <c:v>9.799018999999987</c:v>
                </c:pt>
                <c:pt idx="34" formatCode="#,##0">
                  <c:v>13.524636999999998</c:v>
                </c:pt>
                <c:pt idx="35" formatCode="#,##0">
                  <c:v>11.675871000000001</c:v>
                </c:pt>
                <c:pt idx="36" formatCode="#,##0">
                  <c:v>7.0700350000000327</c:v>
                </c:pt>
                <c:pt idx="37" formatCode="#,##0">
                  <c:v>5.1696540000000013</c:v>
                </c:pt>
                <c:pt idx="38" formatCode="#,##0">
                  <c:v>5.4657199999999904</c:v>
                </c:pt>
                <c:pt idx="39" formatCode="#,##0">
                  <c:v>7.3786789999999769</c:v>
                </c:pt>
                <c:pt idx="40" formatCode="#,##0">
                  <c:v>3.5340710000000044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2E-464C-A1F4-10222A384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6018570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Volume</a:t>
                </a:r>
                <a:endParaRPr lang="en-GB" sz="1075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 (thousand cubic metres)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3934145278531715E-2"/>
              <c:y val="0.1666721345787965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185708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Export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2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fob,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0533506053576496"/>
              <c:y val="0.151671642466704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7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9"/>
        <c:txPr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3.1218450363302241E-2"/>
          <c:y val="0.86169658792650916"/>
          <c:w val="0.92631936876776977"/>
          <c:h val="0.11166876640419947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0487167119029"/>
          <c:y val="6.8335575177306582E-2"/>
          <c:w val="0.70657759322274072"/>
          <c:h val="0.643354439474154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'!$A$145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'!$B$145:$BB$145</c:f>
              <c:numCache>
                <c:formatCode>#,##0</c:formatCode>
                <c:ptCount val="41"/>
                <c:pt idx="0">
                  <c:v>14.7539924</c:v>
                </c:pt>
                <c:pt idx="1">
                  <c:v>18.026180199999999</c:v>
                </c:pt>
                <c:pt idx="2">
                  <c:v>13.656784399999999</c:v>
                </c:pt>
                <c:pt idx="3">
                  <c:v>11.823250600000001</c:v>
                </c:pt>
                <c:pt idx="4">
                  <c:v>14.273638399999999</c:v>
                </c:pt>
                <c:pt idx="5">
                  <c:v>14.4661566</c:v>
                </c:pt>
                <c:pt idx="6">
                  <c:v>14.988810200000005</c:v>
                </c:pt>
                <c:pt idx="7">
                  <c:v>13.768017199999999</c:v>
                </c:pt>
                <c:pt idx="8">
                  <c:v>13.373358600000001</c:v>
                </c:pt>
                <c:pt idx="9">
                  <c:v>8.7685583999999981</c:v>
                </c:pt>
                <c:pt idx="10">
                  <c:v>6.3136233999999991</c:v>
                </c:pt>
                <c:pt idx="11">
                  <c:v>4.6526031999999997</c:v>
                </c:pt>
                <c:pt idx="12">
                  <c:v>3.6840607999999997</c:v>
                </c:pt>
                <c:pt idx="13">
                  <c:v>2.2753290000000002</c:v>
                </c:pt>
                <c:pt idx="14">
                  <c:v>1.5865906000000001</c:v>
                </c:pt>
                <c:pt idx="15">
                  <c:v>0.29281699999999994</c:v>
                </c:pt>
                <c:pt idx="16">
                  <c:v>0.27172879999999999</c:v>
                </c:pt>
                <c:pt idx="17">
                  <c:v>0.26637939999999999</c:v>
                </c:pt>
                <c:pt idx="18">
                  <c:v>0.11469919999999999</c:v>
                </c:pt>
                <c:pt idx="19">
                  <c:v>1.5401399999999997E-2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52-4F68-8F21-2E5DDE260ACF}"/>
            </c:ext>
          </c:extLst>
        </c:ser>
        <c:ser>
          <c:idx val="2"/>
          <c:order val="1"/>
          <c:tx>
            <c:strRef>
              <c:f>' '!$A$146</c:f>
              <c:strCache>
                <c:ptCount val="1"/>
                <c:pt idx="0">
                  <c:v>Mali </c:v>
                </c:pt>
              </c:strCache>
            </c:strRef>
          </c:tx>
          <c:spPr>
            <a:pattFill prst="dashHorz">
              <a:fgClr>
                <a:srgbClr xmlns:mc="http://schemas.openxmlformats.org/markup-compatibility/2006" xmlns:a14="http://schemas.microsoft.com/office/drawing/2010/main" val="33CCCC" mc:Ignorable="a14" a14:legacySpreadsheetColorIndex="4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'!$B$146:$BB$146</c:f>
              <c:numCache>
                <c:formatCode>#,##0</c:formatCode>
                <c:ptCount val="41"/>
                <c:pt idx="0">
                  <c:v>3.2449368000000005</c:v>
                </c:pt>
                <c:pt idx="1">
                  <c:v>3.6757042000000006</c:v>
                </c:pt>
                <c:pt idx="2">
                  <c:v>4.7005182000000003</c:v>
                </c:pt>
                <c:pt idx="3">
                  <c:v>3.0765028000000005</c:v>
                </c:pt>
                <c:pt idx="4">
                  <c:v>3.2212278000000003</c:v>
                </c:pt>
                <c:pt idx="5">
                  <c:v>2.7531504</c:v>
                </c:pt>
                <c:pt idx="6">
                  <c:v>2.6006750000000003</c:v>
                </c:pt>
                <c:pt idx="7">
                  <c:v>4.6833094000000006</c:v>
                </c:pt>
                <c:pt idx="8">
                  <c:v>2.6862401999999999</c:v>
                </c:pt>
                <c:pt idx="9">
                  <c:v>5.4333467999999998</c:v>
                </c:pt>
                <c:pt idx="10">
                  <c:v>10.239105800000001</c:v>
                </c:pt>
                <c:pt idx="11">
                  <c:v>7.2302341999999999</c:v>
                </c:pt>
                <c:pt idx="12">
                  <c:v>7.8899967999999987</c:v>
                </c:pt>
                <c:pt idx="13">
                  <c:v>7.7505427999999998</c:v>
                </c:pt>
                <c:pt idx="14">
                  <c:v>9.0023499999999981</c:v>
                </c:pt>
                <c:pt idx="15">
                  <c:v>10.1569048</c:v>
                </c:pt>
                <c:pt idx="16">
                  <c:v>10.6824312</c:v>
                </c:pt>
                <c:pt idx="17">
                  <c:v>10.747881199999998</c:v>
                </c:pt>
                <c:pt idx="18">
                  <c:v>12.409606999999999</c:v>
                </c:pt>
                <c:pt idx="19">
                  <c:v>14.526248799999999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52-4F68-8F21-2E5DDE260ACF}"/>
            </c:ext>
          </c:extLst>
        </c:ser>
        <c:ser>
          <c:idx val="6"/>
          <c:order val="2"/>
          <c:tx>
            <c:strRef>
              <c:f>' '!$A$147</c:f>
              <c:strCache>
                <c:ptCount val="1"/>
                <c:pt idx="0">
                  <c:v>Niger 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339966" mc:Ignorable="a14" a14:legacySpreadsheetColorIndex="57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'!$B$147:$BB$147</c:f>
              <c:numCache>
                <c:formatCode>#,##0</c:formatCode>
                <c:ptCount val="41"/>
                <c:pt idx="0">
                  <c:v>0.10794140000000001</c:v>
                </c:pt>
                <c:pt idx="1">
                  <c:v>0</c:v>
                </c:pt>
                <c:pt idx="2">
                  <c:v>4.2000000000000003E-2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0.393484</c:v>
                </c:pt>
                <c:pt idx="7">
                  <c:v>0.55187439999999999</c:v>
                </c:pt>
                <c:pt idx="8">
                  <c:v>3.1205873999999998</c:v>
                </c:pt>
                <c:pt idx="9">
                  <c:v>4.9892023999999999</c:v>
                </c:pt>
                <c:pt idx="10">
                  <c:v>7.1679272000000012</c:v>
                </c:pt>
                <c:pt idx="11">
                  <c:v>9.2696953999999998</c:v>
                </c:pt>
                <c:pt idx="12">
                  <c:v>11.032036399999999</c:v>
                </c:pt>
                <c:pt idx="13">
                  <c:v>7.0266336000000011</c:v>
                </c:pt>
                <c:pt idx="14">
                  <c:v>16.938156199999995</c:v>
                </c:pt>
                <c:pt idx="15">
                  <c:v>15.701186200000002</c:v>
                </c:pt>
                <c:pt idx="16">
                  <c:v>15.546881000000001</c:v>
                </c:pt>
                <c:pt idx="17">
                  <c:v>16.5339636</c:v>
                </c:pt>
                <c:pt idx="18">
                  <c:v>16.185717799999999</c:v>
                </c:pt>
                <c:pt idx="19">
                  <c:v>18.660398399999998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52-4F68-8F21-2E5DDE260ACF}"/>
            </c:ext>
          </c:extLst>
        </c:ser>
        <c:ser>
          <c:idx val="7"/>
          <c:order val="3"/>
          <c:tx>
            <c:strRef>
              <c:f>' '!$A$148</c:f>
              <c:strCache>
                <c:ptCount val="1"/>
                <c:pt idx="0">
                  <c:v>Senegal 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00" mc:Ignorable="a14" a14:legacySpreadsheetColorIndex="52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'!$B$148:$BB$148</c:f>
              <c:numCache>
                <c:formatCode>#,##0</c:formatCode>
                <c:ptCount val="41"/>
                <c:pt idx="0">
                  <c:v>3.8083766000000003</c:v>
                </c:pt>
                <c:pt idx="1">
                  <c:v>3.2059145999999998</c:v>
                </c:pt>
                <c:pt idx="2">
                  <c:v>3.6600634000000003</c:v>
                </c:pt>
                <c:pt idx="3">
                  <c:v>3.995292000000001</c:v>
                </c:pt>
                <c:pt idx="4">
                  <c:v>4.7725496000000014</c:v>
                </c:pt>
                <c:pt idx="5">
                  <c:v>4.3441397999999998</c:v>
                </c:pt>
                <c:pt idx="6">
                  <c:v>5.8766036000000001</c:v>
                </c:pt>
                <c:pt idx="7">
                  <c:v>7.3856916000000012</c:v>
                </c:pt>
                <c:pt idx="8">
                  <c:v>6.8009732000000014</c:v>
                </c:pt>
                <c:pt idx="9">
                  <c:v>6.2904954000000002</c:v>
                </c:pt>
                <c:pt idx="10">
                  <c:v>8.9834080000000007</c:v>
                </c:pt>
                <c:pt idx="11">
                  <c:v>11.148106200000001</c:v>
                </c:pt>
                <c:pt idx="12">
                  <c:v>11.936145199999999</c:v>
                </c:pt>
                <c:pt idx="13">
                  <c:v>8.7608457999999985</c:v>
                </c:pt>
                <c:pt idx="14">
                  <c:v>11.186677599999999</c:v>
                </c:pt>
                <c:pt idx="15">
                  <c:v>10.834682599999999</c:v>
                </c:pt>
                <c:pt idx="16">
                  <c:v>13.020578199999999</c:v>
                </c:pt>
                <c:pt idx="17">
                  <c:v>13.7211508</c:v>
                </c:pt>
                <c:pt idx="18">
                  <c:v>10.541266400000001</c:v>
                </c:pt>
                <c:pt idx="19">
                  <c:v>10.182243400000001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52-4F68-8F21-2E5DDE260ACF}"/>
            </c:ext>
          </c:extLst>
        </c:ser>
        <c:ser>
          <c:idx val="8"/>
          <c:order val="4"/>
          <c:tx>
            <c:strRef>
              <c:f>' '!$A$149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'!$B$149:$BB$149</c:f>
              <c:numCache>
                <c:formatCode>#,##0</c:formatCode>
                <c:ptCount val="41"/>
                <c:pt idx="0">
                  <c:v>7.0744800000000083</c:v>
                </c:pt>
                <c:pt idx="1">
                  <c:v>5.9865484000000002</c:v>
                </c:pt>
                <c:pt idx="2">
                  <c:v>7.4099689999999967</c:v>
                </c:pt>
                <c:pt idx="3">
                  <c:v>6.3747362000000081</c:v>
                </c:pt>
                <c:pt idx="4">
                  <c:v>7.5501118000000034</c:v>
                </c:pt>
                <c:pt idx="5">
                  <c:v>8.8133374000000018</c:v>
                </c:pt>
                <c:pt idx="6">
                  <c:v>13.895369599999984</c:v>
                </c:pt>
                <c:pt idx="7">
                  <c:v>15.040645200000011</c:v>
                </c:pt>
                <c:pt idx="8">
                  <c:v>9.5926291999999975</c:v>
                </c:pt>
                <c:pt idx="9">
                  <c:v>14.447984600000005</c:v>
                </c:pt>
                <c:pt idx="10">
                  <c:v>13.242188399999989</c:v>
                </c:pt>
                <c:pt idx="11">
                  <c:v>13.709168200000001</c:v>
                </c:pt>
                <c:pt idx="12">
                  <c:v>15.39647759999999</c:v>
                </c:pt>
                <c:pt idx="13">
                  <c:v>11.367571599999998</c:v>
                </c:pt>
                <c:pt idx="14">
                  <c:v>15.901085200000004</c:v>
                </c:pt>
                <c:pt idx="15">
                  <c:v>11.906530999999994</c:v>
                </c:pt>
                <c:pt idx="16">
                  <c:v>17.022875799999987</c:v>
                </c:pt>
                <c:pt idx="17">
                  <c:v>19.556564999999992</c:v>
                </c:pt>
                <c:pt idx="18">
                  <c:v>16.003880199999998</c:v>
                </c:pt>
                <c:pt idx="19">
                  <c:v>12.871303199999986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52-4F68-8F21-2E5DDE260ACF}"/>
            </c:ext>
          </c:extLst>
        </c:ser>
        <c:ser>
          <c:idx val="9"/>
          <c:order val="5"/>
          <c:tx>
            <c:strRef>
              <c:f>' '!$A$150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'!$B$150:$BB$150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5-FA52-4F68-8F21-2E5DDE260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01852687"/>
        <c:axId val="1"/>
      </c:barChart>
      <c:barChart>
        <c:barDir val="col"/>
        <c:grouping val="stacked"/>
        <c:varyColors val="0"/>
        <c:ser>
          <c:idx val="13"/>
          <c:order val="6"/>
          <c:tx>
            <c:strRef>
              <c:f>' '!$A$151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'!$B$151:$BB$151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6-FA52-4F68-8F21-2E5DDE260ACF}"/>
            </c:ext>
          </c:extLst>
        </c:ser>
        <c:ser>
          <c:idx val="14"/>
          <c:order val="7"/>
          <c:tx>
            <c:strRef>
              <c:f>' '!$A$152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'!$B$152:$BB$152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7-FA52-4F68-8F21-2E5DDE260ACF}"/>
            </c:ext>
          </c:extLst>
        </c:ser>
        <c:ser>
          <c:idx val="1"/>
          <c:order val="8"/>
          <c:tx>
            <c:strRef>
              <c:f>' '!$A$153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'!$B$153:$BB$153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8-FA52-4F68-8F21-2E5DDE260ACF}"/>
            </c:ext>
          </c:extLst>
        </c:ser>
        <c:ser>
          <c:idx val="3"/>
          <c:order val="9"/>
          <c:tx>
            <c:strRef>
              <c:f>' '!$A$154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'!$B$154:$BB$154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9-FA52-4F68-8F21-2E5DDE260ACF}"/>
            </c:ext>
          </c:extLst>
        </c:ser>
        <c:ser>
          <c:idx val="4"/>
          <c:order val="10"/>
          <c:tx>
            <c:strRef>
              <c:f>' '!$A$155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'!$B$155:$BB$155</c:f>
              <c:numCache>
                <c:formatCode>#,##0</c:formatCode>
                <c:ptCount val="41"/>
                <c:pt idx="21">
                  <c:v>8.0912299999999995</c:v>
                </c:pt>
                <c:pt idx="22">
                  <c:v>9.245118999999999</c:v>
                </c:pt>
                <c:pt idx="23">
                  <c:v>7.6241159999999999</c:v>
                </c:pt>
                <c:pt idx="24">
                  <c:v>7.791976</c:v>
                </c:pt>
                <c:pt idx="25">
                  <c:v>9.7881140000000002</c:v>
                </c:pt>
                <c:pt idx="26">
                  <c:v>9.9278080000000006</c:v>
                </c:pt>
                <c:pt idx="27">
                  <c:v>10.498977</c:v>
                </c:pt>
                <c:pt idx="28">
                  <c:v>11.072317999999997</c:v>
                </c:pt>
                <c:pt idx="29">
                  <c:v>11.492486</c:v>
                </c:pt>
                <c:pt idx="30">
                  <c:v>7.3304</c:v>
                </c:pt>
                <c:pt idx="31">
                  <c:v>5.4204419999999995</c:v>
                </c:pt>
                <c:pt idx="32">
                  <c:v>4.2153980000000004</c:v>
                </c:pt>
                <c:pt idx="33">
                  <c:v>3.0311690000000002</c:v>
                </c:pt>
                <c:pt idx="34">
                  <c:v>1.634442</c:v>
                </c:pt>
                <c:pt idx="35">
                  <c:v>1.244899</c:v>
                </c:pt>
                <c:pt idx="36">
                  <c:v>0.27532499999999999</c:v>
                </c:pt>
                <c:pt idx="37">
                  <c:v>0.26363099999999995</c:v>
                </c:pt>
                <c:pt idx="38">
                  <c:v>0.31369399999999997</c:v>
                </c:pt>
                <c:pt idx="39">
                  <c:v>0.131137</c:v>
                </c:pt>
                <c:pt idx="40">
                  <c:v>2.2024999999999999E-2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52-4F68-8F21-2E5DDE260ACF}"/>
            </c:ext>
          </c:extLst>
        </c:ser>
        <c:ser>
          <c:idx val="5"/>
          <c:order val="11"/>
          <c:tx>
            <c:strRef>
              <c:f>' '!$A$156</c:f>
              <c:strCache>
                <c:ptCount val="1"/>
                <c:pt idx="0">
                  <c:v>Mali </c:v>
                </c:pt>
              </c:strCache>
            </c:strRef>
          </c:tx>
          <c:spPr>
            <a:pattFill prst="dashHorz">
              <a:fgClr>
                <a:srgbClr xmlns:mc="http://schemas.openxmlformats.org/markup-compatibility/2006" xmlns:a14="http://schemas.microsoft.com/office/drawing/2010/main" val="33CCCC" mc:Ignorable="a14" a14:legacySpreadsheetColorIndex="49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'!$B$156:$BB$156</c:f>
              <c:numCache>
                <c:formatCode>General</c:formatCode>
                <c:ptCount val="41"/>
                <c:pt idx="21" formatCode="#,##0">
                  <c:v>1.2947029999999999</c:v>
                </c:pt>
                <c:pt idx="22" formatCode="#,##0">
                  <c:v>1.3153919999999997</c:v>
                </c:pt>
                <c:pt idx="23" formatCode="#,##0">
                  <c:v>1.8861689999999998</c:v>
                </c:pt>
                <c:pt idx="24" formatCode="#,##0">
                  <c:v>2.254524</c:v>
                </c:pt>
                <c:pt idx="25" formatCode="#,##0">
                  <c:v>2.5591689999999998</c:v>
                </c:pt>
                <c:pt idx="26" formatCode="#,##0">
                  <c:v>1.8008790000000001</c:v>
                </c:pt>
                <c:pt idx="27" formatCode="#,##0">
                  <c:v>1.5879099999999999</c:v>
                </c:pt>
                <c:pt idx="28" formatCode="#,##0">
                  <c:v>3.1639140000000001</c:v>
                </c:pt>
                <c:pt idx="29" formatCode="#,##0">
                  <c:v>2.1644029999999996</c:v>
                </c:pt>
                <c:pt idx="30" formatCode="#,##0">
                  <c:v>2.8502049999999999</c:v>
                </c:pt>
                <c:pt idx="31" formatCode="#,##0">
                  <c:v>2.9721329999999999</c:v>
                </c:pt>
                <c:pt idx="32" formatCode="#,##0">
                  <c:v>4.1344709999999996</c:v>
                </c:pt>
                <c:pt idx="33" formatCode="#,##0">
                  <c:v>3.2820489999999998</c:v>
                </c:pt>
                <c:pt idx="34" formatCode="#,##0">
                  <c:v>2.8157540000000001</c:v>
                </c:pt>
                <c:pt idx="35" formatCode="#,##0">
                  <c:v>3.5706359999999999</c:v>
                </c:pt>
                <c:pt idx="36" formatCode="#,##0">
                  <c:v>4.4319660000000001</c:v>
                </c:pt>
                <c:pt idx="37" formatCode="#,##0">
                  <c:v>5.0752419999999994</c:v>
                </c:pt>
                <c:pt idx="38" formatCode="#,##0">
                  <c:v>4.0827919999999995</c:v>
                </c:pt>
                <c:pt idx="39" formatCode="#,##0">
                  <c:v>4.6984729999999999</c:v>
                </c:pt>
                <c:pt idx="40" formatCode="#,##0">
                  <c:v>5.8487529999999994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A52-4F68-8F21-2E5DDE260ACF}"/>
            </c:ext>
          </c:extLst>
        </c:ser>
        <c:ser>
          <c:idx val="10"/>
          <c:order val="12"/>
          <c:tx>
            <c:strRef>
              <c:f>' '!$A$157</c:f>
              <c:strCache>
                <c:ptCount val="1"/>
                <c:pt idx="0">
                  <c:v>Niger 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339966" mc:Ignorable="a14" a14:legacySpreadsheetColorIndex="57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'!$B$157:$BB$157</c:f>
              <c:numCache>
                <c:formatCode>General</c:formatCode>
                <c:ptCount val="41"/>
                <c:pt idx="21" formatCode="#,##0">
                  <c:v>3.5715999999999998E-2</c:v>
                </c:pt>
                <c:pt idx="22" formatCode="#,##0">
                  <c:v>0</c:v>
                </c:pt>
                <c:pt idx="23" formatCode="#,##0">
                  <c:v>6.4440000000000001E-3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0.54711100000000001</c:v>
                </c:pt>
                <c:pt idx="28" formatCode="#,##0">
                  <c:v>0.31324600000000002</c:v>
                </c:pt>
                <c:pt idx="29" formatCode="#,##0">
                  <c:v>1.683808</c:v>
                </c:pt>
                <c:pt idx="30" formatCode="#,##0">
                  <c:v>1.4012979999999999</c:v>
                </c:pt>
                <c:pt idx="31" formatCode="#,##0">
                  <c:v>1.864101</c:v>
                </c:pt>
                <c:pt idx="32" formatCode="#,##0">
                  <c:v>2.071202</c:v>
                </c:pt>
                <c:pt idx="33" formatCode="#,##0">
                  <c:v>2.4439609999999998</c:v>
                </c:pt>
                <c:pt idx="34" formatCode="#,##0">
                  <c:v>3.5122949999999999</c:v>
                </c:pt>
                <c:pt idx="35" formatCode="#,##0">
                  <c:v>4.166029</c:v>
                </c:pt>
                <c:pt idx="36" formatCode="#,##0">
                  <c:v>3.4490909999999997</c:v>
                </c:pt>
                <c:pt idx="37" formatCode="#,##0">
                  <c:v>3.3695499999999998</c:v>
                </c:pt>
                <c:pt idx="38" formatCode="#,##0">
                  <c:v>3.4366049999999997</c:v>
                </c:pt>
                <c:pt idx="39" formatCode="#,##0">
                  <c:v>3.5299179999999999</c:v>
                </c:pt>
                <c:pt idx="40" formatCode="#,##0">
                  <c:v>3.8014869999999998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A52-4F68-8F21-2E5DDE260ACF}"/>
            </c:ext>
          </c:extLst>
        </c:ser>
        <c:ser>
          <c:idx val="11"/>
          <c:order val="13"/>
          <c:tx>
            <c:strRef>
              <c:f>' '!$A$158</c:f>
              <c:strCache>
                <c:ptCount val="1"/>
                <c:pt idx="0">
                  <c:v>Senegal 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00" mc:Ignorable="a14" a14:legacySpreadsheetColorIndex="52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'!$B$158:$BB$158</c:f>
              <c:numCache>
                <c:formatCode>General</c:formatCode>
                <c:ptCount val="41"/>
                <c:pt idx="21" formatCode="#,##0">
                  <c:v>1.868331</c:v>
                </c:pt>
                <c:pt idx="22" formatCode="#,##0">
                  <c:v>1.5976509999999999</c:v>
                </c:pt>
                <c:pt idx="23" formatCode="#,##0">
                  <c:v>1.6946359999999998</c:v>
                </c:pt>
                <c:pt idx="24" formatCode="#,##0">
                  <c:v>2.1886390000000002</c:v>
                </c:pt>
                <c:pt idx="25" formatCode="#,##0">
                  <c:v>2.7879130000000001</c:v>
                </c:pt>
                <c:pt idx="26" formatCode="#,##0">
                  <c:v>2.532937</c:v>
                </c:pt>
                <c:pt idx="27" formatCode="#,##0">
                  <c:v>3.5994899999999999</c:v>
                </c:pt>
                <c:pt idx="28" formatCode="#,##0">
                  <c:v>4.7589119999999996</c:v>
                </c:pt>
                <c:pt idx="29" formatCode="#,##0">
                  <c:v>4.9768299999999996</c:v>
                </c:pt>
                <c:pt idx="30" formatCode="#,##0">
                  <c:v>4.1474089999999997</c:v>
                </c:pt>
                <c:pt idx="31" formatCode="#,##0">
                  <c:v>5.6554589999999996</c:v>
                </c:pt>
                <c:pt idx="32" formatCode="#,##0">
                  <c:v>7.0130969999999992</c:v>
                </c:pt>
                <c:pt idx="33" formatCode="#,##0">
                  <c:v>7.2386799999999996</c:v>
                </c:pt>
                <c:pt idx="34" formatCode="#,##0">
                  <c:v>5.6675509999999996</c:v>
                </c:pt>
                <c:pt idx="35" formatCode="#,##0">
                  <c:v>6.1633959999999997</c:v>
                </c:pt>
                <c:pt idx="36" formatCode="#,##0">
                  <c:v>5.030742</c:v>
                </c:pt>
                <c:pt idx="37" formatCode="#,##0">
                  <c:v>6.0859419999999993</c:v>
                </c:pt>
                <c:pt idx="38" formatCode="#,##0">
                  <c:v>6.6618619999999993</c:v>
                </c:pt>
                <c:pt idx="39" formatCode="#,##0">
                  <c:v>5.7224709999999996</c:v>
                </c:pt>
                <c:pt idx="40" formatCode="#,##0">
                  <c:v>5.3076780000000001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A52-4F68-8F21-2E5DDE260ACF}"/>
            </c:ext>
          </c:extLst>
        </c:ser>
        <c:ser>
          <c:idx val="12"/>
          <c:order val="14"/>
          <c:tx>
            <c:strRef>
              <c:f>' '!$A$159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'!$B$144:$BB$144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'!$B$159:$BB$159</c:f>
              <c:numCache>
                <c:formatCode>General</c:formatCode>
                <c:ptCount val="41"/>
                <c:pt idx="21" formatCode="#,##0">
                  <c:v>2.9159429999999986</c:v>
                </c:pt>
                <c:pt idx="22" formatCode="#,##0">
                  <c:v>2.4413530000000012</c:v>
                </c:pt>
                <c:pt idx="23" formatCode="#,##0">
                  <c:v>3.0097680000000011</c:v>
                </c:pt>
                <c:pt idx="24" formatCode="#,##0">
                  <c:v>2.9049419999999984</c:v>
                </c:pt>
                <c:pt idx="25" formatCode="#,##0">
                  <c:v>3.8894729999999953</c:v>
                </c:pt>
                <c:pt idx="26" formatCode="#,##0">
                  <c:v>4.5244309999999892</c:v>
                </c:pt>
                <c:pt idx="27" formatCode="#,##0">
                  <c:v>7.383699</c:v>
                </c:pt>
                <c:pt idx="28" formatCode="#,##0">
                  <c:v>9.0588530000000027</c:v>
                </c:pt>
                <c:pt idx="29" formatCode="#,##0">
                  <c:v>5.4568489999999983</c:v>
                </c:pt>
                <c:pt idx="30" formatCode="#,##0">
                  <c:v>7.5378189999999954</c:v>
                </c:pt>
                <c:pt idx="31" formatCode="#,##0">
                  <c:v>5.5727299999999964</c:v>
                </c:pt>
                <c:pt idx="32" formatCode="#,##0">
                  <c:v>6.471153000000001</c:v>
                </c:pt>
                <c:pt idx="33" formatCode="#,##0">
                  <c:v>6.6645340000000033</c:v>
                </c:pt>
                <c:pt idx="34" formatCode="#,##0">
                  <c:v>6.6520040000000051</c:v>
                </c:pt>
                <c:pt idx="35" formatCode="#,##0">
                  <c:v>7.084263</c:v>
                </c:pt>
                <c:pt idx="36" formatCode="#,##0">
                  <c:v>4.7206820000000018</c:v>
                </c:pt>
                <c:pt idx="37" formatCode="#,##0">
                  <c:v>6.2134900000000037</c:v>
                </c:pt>
                <c:pt idx="38" formatCode="#,##0">
                  <c:v>6.2364430000000013</c:v>
                </c:pt>
                <c:pt idx="39" formatCode="#,##0">
                  <c:v>6.0894390000000023</c:v>
                </c:pt>
                <c:pt idx="40" formatCode="#,##0">
                  <c:v>3.7276510000000016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52-4F68-8F21-2E5DDE260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6018526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Volume</a:t>
                </a:r>
                <a:endParaRPr lang="en-GB" sz="1075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175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(thousand cubic metres)</a:t>
                </a:r>
              </a:p>
            </c:rich>
          </c:tx>
          <c:layout>
            <c:manualLayout>
              <c:xMode val="edge"/>
              <c:yMode val="edge"/>
              <c:x val="1.560922518165112E-2"/>
              <c:y val="0.19833984014876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185268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1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Export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fob,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042944455236549"/>
              <c:y val="0.136671150354613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6777196126236947E-2"/>
          <c:y val="0.91002985480022924"/>
          <c:w val="0.81792339951851867"/>
          <c:h val="6.5002132485730654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88029454566367"/>
          <c:y val="7.8335903252034378E-2"/>
          <c:w val="0.67293739561514376"/>
          <c:h val="0.63835427543679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'!$A$165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'!$B$164:$BB$164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'!$B$165:$BB$165</c:f>
              <c:numCache>
                <c:formatCode>#,##0</c:formatCode>
                <c:ptCount val="41"/>
                <c:pt idx="0">
                  <c:v>78.688678320000008</c:v>
                </c:pt>
                <c:pt idx="1">
                  <c:v>94.457002499999987</c:v>
                </c:pt>
                <c:pt idx="2">
                  <c:v>83.129244799999981</c:v>
                </c:pt>
                <c:pt idx="3">
                  <c:v>101.84843955999999</c:v>
                </c:pt>
                <c:pt idx="4">
                  <c:v>129.82748477999996</c:v>
                </c:pt>
                <c:pt idx="5">
                  <c:v>88.806580520000011</c:v>
                </c:pt>
                <c:pt idx="6">
                  <c:v>61.042364459999995</c:v>
                </c:pt>
                <c:pt idx="7">
                  <c:v>70.005719140000011</c:v>
                </c:pt>
                <c:pt idx="8">
                  <c:v>53.647694519999988</c:v>
                </c:pt>
                <c:pt idx="9">
                  <c:v>47.04989505999999</c:v>
                </c:pt>
                <c:pt idx="10">
                  <c:v>63.606146380000006</c:v>
                </c:pt>
                <c:pt idx="11">
                  <c:v>43.048388599999988</c:v>
                </c:pt>
                <c:pt idx="12">
                  <c:v>34.008260299999996</c:v>
                </c:pt>
                <c:pt idx="13">
                  <c:v>30.410413599999995</c:v>
                </c:pt>
                <c:pt idx="14">
                  <c:v>31.677572080000001</c:v>
                </c:pt>
                <c:pt idx="15">
                  <c:v>24.191133959999995</c:v>
                </c:pt>
                <c:pt idx="16">
                  <c:v>22.609710199999999</c:v>
                </c:pt>
                <c:pt idx="17">
                  <c:v>12.783962939999999</c:v>
                </c:pt>
                <c:pt idx="18">
                  <c:v>12.792527299999998</c:v>
                </c:pt>
                <c:pt idx="19">
                  <c:v>13.478531499999999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C-4B92-BBBC-71A6FC1E008E}"/>
            </c:ext>
          </c:extLst>
        </c:ser>
        <c:ser>
          <c:idx val="8"/>
          <c:order val="1"/>
          <c:tx>
            <c:strRef>
              <c:f>' '!$A$166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'!$B$164:$BB$164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'!$B$166:$BB$166</c:f>
              <c:numCache>
                <c:formatCode>#,##0</c:formatCode>
                <c:ptCount val="41"/>
                <c:pt idx="0">
                  <c:v>2.1854092400000127</c:v>
                </c:pt>
                <c:pt idx="1">
                  <c:v>5.1345907200000056</c:v>
                </c:pt>
                <c:pt idx="2">
                  <c:v>8.5786248800000067</c:v>
                </c:pt>
                <c:pt idx="3">
                  <c:v>16.63691316000002</c:v>
                </c:pt>
                <c:pt idx="4">
                  <c:v>30.431457700000067</c:v>
                </c:pt>
                <c:pt idx="5">
                  <c:v>18.224192839999986</c:v>
                </c:pt>
                <c:pt idx="6">
                  <c:v>15.452842299999993</c:v>
                </c:pt>
                <c:pt idx="7">
                  <c:v>19.157518240000016</c:v>
                </c:pt>
                <c:pt idx="8">
                  <c:v>17.481392040000017</c:v>
                </c:pt>
                <c:pt idx="9">
                  <c:v>21.748210539999995</c:v>
                </c:pt>
                <c:pt idx="10">
                  <c:v>43.829402679999937</c:v>
                </c:pt>
                <c:pt idx="11">
                  <c:v>35.032530960000024</c:v>
                </c:pt>
                <c:pt idx="12">
                  <c:v>11.142313420000001</c:v>
                </c:pt>
                <c:pt idx="13">
                  <c:v>4.6422874400000005</c:v>
                </c:pt>
                <c:pt idx="14">
                  <c:v>8.3220306399999835</c:v>
                </c:pt>
                <c:pt idx="15">
                  <c:v>7.4432128399999939</c:v>
                </c:pt>
                <c:pt idx="16">
                  <c:v>5.753823805714287</c:v>
                </c:pt>
                <c:pt idx="17">
                  <c:v>12.90990554</c:v>
                </c:pt>
                <c:pt idx="18">
                  <c:v>18.720345980000005</c:v>
                </c:pt>
                <c:pt idx="19">
                  <c:v>11.678005640000009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C-4B92-BBBC-71A6FC1E008E}"/>
            </c:ext>
          </c:extLst>
        </c:ser>
        <c:ser>
          <c:idx val="9"/>
          <c:order val="2"/>
          <c:tx>
            <c:strRef>
              <c:f>' '!$A$167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'!$B$164:$BB$164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'!$B$167:$BB$167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2-535C-4B92-BBBC-71A6FC1E0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9681919"/>
        <c:axId val="1"/>
      </c:barChart>
      <c:barChart>
        <c:barDir val="col"/>
        <c:grouping val="stacked"/>
        <c:varyColors val="0"/>
        <c:ser>
          <c:idx val="10"/>
          <c:order val="3"/>
          <c:tx>
            <c:strRef>
              <c:f>' '!$A$168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'!$B$164:$BB$164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'!$B$168:$BB$168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3-535C-4B92-BBBC-71A6FC1E008E}"/>
            </c:ext>
          </c:extLst>
        </c:ser>
        <c:ser>
          <c:idx val="14"/>
          <c:order val="4"/>
          <c:tx>
            <c:strRef>
              <c:f>' '!$A$169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'!$B$164:$BB$164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'!$B$169:$BB$169</c:f>
              <c:numCache>
                <c:formatCode>#,##0</c:formatCode>
                <c:ptCount val="41"/>
                <c:pt idx="21">
                  <c:v>21.930961</c:v>
                </c:pt>
                <c:pt idx="22">
                  <c:v>25.755710999999994</c:v>
                </c:pt>
                <c:pt idx="23">
                  <c:v>24.189041000000003</c:v>
                </c:pt>
                <c:pt idx="24">
                  <c:v>32.672754999999995</c:v>
                </c:pt>
                <c:pt idx="25">
                  <c:v>45.888295999999997</c:v>
                </c:pt>
                <c:pt idx="26">
                  <c:v>33.467953000000001</c:v>
                </c:pt>
                <c:pt idx="27">
                  <c:v>25.603178</c:v>
                </c:pt>
                <c:pt idx="28">
                  <c:v>28.100970999999994</c:v>
                </c:pt>
                <c:pt idx="29">
                  <c:v>21.063652999999999</c:v>
                </c:pt>
                <c:pt idx="30">
                  <c:v>15.454381000000001</c:v>
                </c:pt>
                <c:pt idx="31">
                  <c:v>19.553902000000001</c:v>
                </c:pt>
                <c:pt idx="32">
                  <c:v>13.299396</c:v>
                </c:pt>
                <c:pt idx="33">
                  <c:v>10.779361</c:v>
                </c:pt>
                <c:pt idx="34">
                  <c:v>8.8721630000000005</c:v>
                </c:pt>
                <c:pt idx="35">
                  <c:v>9.6155219999999968</c:v>
                </c:pt>
                <c:pt idx="36">
                  <c:v>6.769131999999999</c:v>
                </c:pt>
                <c:pt idx="37">
                  <c:v>6.9529639999999979</c:v>
                </c:pt>
                <c:pt idx="38">
                  <c:v>4.4485969999999986</c:v>
                </c:pt>
                <c:pt idx="39">
                  <c:v>4.6909689999999999</c:v>
                </c:pt>
                <c:pt idx="40">
                  <c:v>4.2002680000000003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5C-4B92-BBBC-71A6FC1E008E}"/>
            </c:ext>
          </c:extLst>
        </c:ser>
        <c:ser>
          <c:idx val="1"/>
          <c:order val="5"/>
          <c:tx>
            <c:strRef>
              <c:f>' '!$A$170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'!$B$164:$BB$164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'!$B$170:$BB$170</c:f>
              <c:numCache>
                <c:formatCode>General</c:formatCode>
                <c:ptCount val="41"/>
                <c:pt idx="21" formatCode="#,##0">
                  <c:v>0.26638099999999909</c:v>
                </c:pt>
                <c:pt idx="22" formatCode="#,##0">
                  <c:v>0.98162299999999902</c:v>
                </c:pt>
                <c:pt idx="23" formatCode="#,##0">
                  <c:v>1.5266420000000025</c:v>
                </c:pt>
                <c:pt idx="24" formatCode="#,##0">
                  <c:v>3.0796419999999998</c:v>
                </c:pt>
                <c:pt idx="25" formatCode="#,##0">
                  <c:v>7.6649609999999981</c:v>
                </c:pt>
                <c:pt idx="26" formatCode="#,##0">
                  <c:v>4.9364180000000033</c:v>
                </c:pt>
                <c:pt idx="27" formatCode="#,##0">
                  <c:v>3.0452829999999977</c:v>
                </c:pt>
                <c:pt idx="28" formatCode="#,##0">
                  <c:v>4.3206730000000064</c:v>
                </c:pt>
                <c:pt idx="29" formatCode="#,##0">
                  <c:v>4.5892789999999906</c:v>
                </c:pt>
                <c:pt idx="30" formatCode="#,##0">
                  <c:v>4.2831379999999974</c:v>
                </c:pt>
                <c:pt idx="31" formatCode="#,##0">
                  <c:v>7.064599999999988</c:v>
                </c:pt>
                <c:pt idx="32" formatCode="#,##0">
                  <c:v>5.3161340000000035</c:v>
                </c:pt>
                <c:pt idx="33" formatCode="#,##0">
                  <c:v>1.3473500000000023</c:v>
                </c:pt>
                <c:pt idx="34" formatCode="#,##0">
                  <c:v>0.95691899999999919</c:v>
                </c:pt>
                <c:pt idx="35" formatCode="#,##0">
                  <c:v>3.101388</c:v>
                </c:pt>
                <c:pt idx="36" formatCode="#,##0">
                  <c:v>2.5383709999999997</c:v>
                </c:pt>
                <c:pt idx="37" formatCode="#,##0">
                  <c:v>1.9763250000000028</c:v>
                </c:pt>
                <c:pt idx="38" formatCode="#,##0">
                  <c:v>2.2133470000000015</c:v>
                </c:pt>
                <c:pt idx="39" formatCode="#,##0">
                  <c:v>2.7781260000000003</c:v>
                </c:pt>
                <c:pt idx="40" formatCode="#,##0">
                  <c:v>2.5015849999999995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5C-4B92-BBBC-71A6FC1E0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1896819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Estimated RWE volume</a:t>
                </a:r>
                <a:endParaRPr lang="en-GB" sz="1175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(thousand cubic metres)</a:t>
                </a:r>
              </a:p>
            </c:rich>
          </c:tx>
          <c:layout>
            <c:manualLayout>
              <c:xMode val="edge"/>
              <c:yMode val="edge"/>
              <c:x val="2.6042468870555099E-2"/>
              <c:y val="0.161671970541432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681919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Export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2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fob,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0419451918567306"/>
              <c:y val="0.140004593046189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6876135920706021"/>
          <c:y val="0.91169657614601718"/>
          <c:w val="0.30209263889843918"/>
          <c:h val="6.5002132485730654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46330699744163"/>
          <c:y val="7.3335739214670487E-2"/>
          <c:w val="0.68439608191818802"/>
          <c:h val="0.6333541113994268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'!$A$61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'!$B$61:$BB$61</c:f>
              <c:numCache>
                <c:formatCode>#,##0.00</c:formatCode>
                <c:ptCount val="41"/>
                <c:pt idx="0">
                  <c:v>0.90633168259200003</c:v>
                </c:pt>
                <c:pt idx="1">
                  <c:v>0.88198784094400007</c:v>
                </c:pt>
                <c:pt idx="2">
                  <c:v>0.69632846696000006</c:v>
                </c:pt>
                <c:pt idx="3">
                  <c:v>0.57259814382399998</c:v>
                </c:pt>
                <c:pt idx="4">
                  <c:v>0.63748378237600001</c:v>
                </c:pt>
                <c:pt idx="5">
                  <c:v>0.63249421020800001</c:v>
                </c:pt>
                <c:pt idx="6">
                  <c:v>0.56349866339199994</c:v>
                </c:pt>
                <c:pt idx="7">
                  <c:v>0.55063098983199998</c:v>
                </c:pt>
                <c:pt idx="8">
                  <c:v>0.5163137255639999</c:v>
                </c:pt>
                <c:pt idx="9">
                  <c:v>0.24017416253600002</c:v>
                </c:pt>
                <c:pt idx="10">
                  <c:v>0.27616643731599999</c:v>
                </c:pt>
                <c:pt idx="11">
                  <c:v>0.23191380917600002</c:v>
                </c:pt>
                <c:pt idx="12">
                  <c:v>0.22393795989599996</c:v>
                </c:pt>
                <c:pt idx="13">
                  <c:v>0.20057202796399998</c:v>
                </c:pt>
                <c:pt idx="14">
                  <c:v>0.23123653702799998</c:v>
                </c:pt>
                <c:pt idx="15">
                  <c:v>0.20950636431199998</c:v>
                </c:pt>
                <c:pt idx="16">
                  <c:v>0.16726544673999999</c:v>
                </c:pt>
                <c:pt idx="17">
                  <c:v>0.14520742045599999</c:v>
                </c:pt>
                <c:pt idx="18">
                  <c:v>0.142820329064</c:v>
                </c:pt>
                <c:pt idx="19">
                  <c:v>0.13111888437199998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3B-412C-BCF6-164AB474F637}"/>
            </c:ext>
          </c:extLst>
        </c:ser>
        <c:ser>
          <c:idx val="1"/>
          <c:order val="1"/>
          <c:tx>
            <c:strRef>
              <c:f>' '!$A$62</c:f>
              <c:strCache>
                <c:ptCount val="1"/>
                <c:pt idx="0">
                  <c:v>China 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0000" mc:Ignorable="a14" a14:legacySpreadsheetColorIndex="10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'!$B$62:$BB$62</c:f>
              <c:numCache>
                <c:formatCode>#,##0.00</c:formatCode>
                <c:ptCount val="41"/>
                <c:pt idx="0">
                  <c:v>3.4663101199999997E-4</c:v>
                </c:pt>
                <c:pt idx="1">
                  <c:v>8.4635171600000014E-4</c:v>
                </c:pt>
                <c:pt idx="2">
                  <c:v>1.024642444E-3</c:v>
                </c:pt>
                <c:pt idx="3">
                  <c:v>1.0473900920000001E-3</c:v>
                </c:pt>
                <c:pt idx="4">
                  <c:v>1.3130657120000002E-3</c:v>
                </c:pt>
                <c:pt idx="5">
                  <c:v>2.6101031320000002E-3</c:v>
                </c:pt>
                <c:pt idx="6">
                  <c:v>1.4893471236000003E-2</c:v>
                </c:pt>
                <c:pt idx="7">
                  <c:v>5.055121848000001E-3</c:v>
                </c:pt>
                <c:pt idx="8">
                  <c:v>4.1895556360000002E-3</c:v>
                </c:pt>
                <c:pt idx="9">
                  <c:v>1.5328584040000001E-3</c:v>
                </c:pt>
                <c:pt idx="10">
                  <c:v>1.1065973575999999E-2</c:v>
                </c:pt>
                <c:pt idx="11">
                  <c:v>2.5861833452000001E-2</c:v>
                </c:pt>
                <c:pt idx="12">
                  <c:v>7.7430134627999983E-2</c:v>
                </c:pt>
                <c:pt idx="13">
                  <c:v>0.194610168256</c:v>
                </c:pt>
                <c:pt idx="14">
                  <c:v>0.20516391145599996</c:v>
                </c:pt>
                <c:pt idx="15">
                  <c:v>1.501280466E-2</c:v>
                </c:pt>
                <c:pt idx="16">
                  <c:v>8.0157187600000002E-3</c:v>
                </c:pt>
                <c:pt idx="17">
                  <c:v>1.0944875395999998E-2</c:v>
                </c:pt>
                <c:pt idx="18">
                  <c:v>1.1797339372000001E-2</c:v>
                </c:pt>
                <c:pt idx="19">
                  <c:v>6.5039687440000002E-3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3B-412C-BCF6-164AB474F637}"/>
            </c:ext>
          </c:extLst>
        </c:ser>
        <c:ser>
          <c:idx val="2"/>
          <c:order val="2"/>
          <c:tx>
            <c:strRef>
              <c:f>' '!$A$63</c:f>
              <c:strCache>
                <c:ptCount val="1"/>
                <c:pt idx="0">
                  <c:v>India 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800000" mc:Ignorable="a14" a14:legacySpreadsheetColorIndex="16"/>
              </a:fgClr>
              <a:bgClr>
                <a:srgbClr xmlns:mc="http://schemas.openxmlformats.org/markup-compatibility/2006" xmlns:a14="http://schemas.microsoft.com/office/drawing/2010/main" val="FFFFCC" mc:Ignorable="a14" a14:legacySpreadsheetColorIndex="26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'!$B$63:$BB$63</c:f>
              <c:numCache>
                <c:formatCode>#,##0.00</c:formatCode>
                <c:ptCount val="41"/>
                <c:pt idx="0">
                  <c:v>0.23241807119999999</c:v>
                </c:pt>
                <c:pt idx="1">
                  <c:v>0.17030153400399994</c:v>
                </c:pt>
                <c:pt idx="2">
                  <c:v>0.14858766269199997</c:v>
                </c:pt>
                <c:pt idx="3">
                  <c:v>0.15150388352399999</c:v>
                </c:pt>
                <c:pt idx="4">
                  <c:v>0.17997271473999998</c:v>
                </c:pt>
                <c:pt idx="5">
                  <c:v>0.221455597048</c:v>
                </c:pt>
                <c:pt idx="6">
                  <c:v>0.14405040708799996</c:v>
                </c:pt>
                <c:pt idx="7">
                  <c:v>0.16683685006799998</c:v>
                </c:pt>
                <c:pt idx="8">
                  <c:v>0.18893650560399999</c:v>
                </c:pt>
                <c:pt idx="9">
                  <c:v>0.21448453930399997</c:v>
                </c:pt>
                <c:pt idx="10">
                  <c:v>0.21926016672000001</c:v>
                </c:pt>
                <c:pt idx="11">
                  <c:v>0.14243516923999996</c:v>
                </c:pt>
                <c:pt idx="12">
                  <c:v>0.14459106194399998</c:v>
                </c:pt>
                <c:pt idx="13">
                  <c:v>0.14574855568</c:v>
                </c:pt>
                <c:pt idx="14">
                  <c:v>0.152056086812</c:v>
                </c:pt>
                <c:pt idx="15">
                  <c:v>0.14377369887999997</c:v>
                </c:pt>
                <c:pt idx="16">
                  <c:v>8.6564208947999988E-2</c:v>
                </c:pt>
                <c:pt idx="17">
                  <c:v>6.9759583964000005E-2</c:v>
                </c:pt>
                <c:pt idx="18">
                  <c:v>5.031789873599999E-2</c:v>
                </c:pt>
                <c:pt idx="19">
                  <c:v>6.4379094304000004E-2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3B-412C-BCF6-164AB474F637}"/>
            </c:ext>
          </c:extLst>
        </c:ser>
        <c:ser>
          <c:idx val="5"/>
          <c:order val="3"/>
          <c:tx>
            <c:strRef>
              <c:f>' '!$A$64</c:f>
              <c:strCache>
                <c:ptCount val="1"/>
                <c:pt idx="0">
                  <c:v>Senegal 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00" mc:Ignorable="a14" a14:legacySpreadsheetColorIndex="52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'!$B$64:$BB$64</c:f>
              <c:numCache>
                <c:formatCode>#,##0.00</c:formatCode>
                <c:ptCount val="41"/>
                <c:pt idx="0">
                  <c:v>8.795462452000001E-2</c:v>
                </c:pt>
                <c:pt idx="1">
                  <c:v>7.9237308191999992E-2</c:v>
                </c:pt>
                <c:pt idx="2">
                  <c:v>8.0702245540000009E-2</c:v>
                </c:pt>
                <c:pt idx="3">
                  <c:v>9.1185480708000005E-2</c:v>
                </c:pt>
                <c:pt idx="4">
                  <c:v>9.9840031620000005E-2</c:v>
                </c:pt>
                <c:pt idx="5">
                  <c:v>0.108129254408</c:v>
                </c:pt>
                <c:pt idx="6">
                  <c:v>0.10978259129599999</c:v>
                </c:pt>
                <c:pt idx="7">
                  <c:v>0.116252421908</c:v>
                </c:pt>
                <c:pt idx="8">
                  <c:v>0.12412720905200002</c:v>
                </c:pt>
                <c:pt idx="9">
                  <c:v>9.2172682727999999E-2</c:v>
                </c:pt>
                <c:pt idx="10">
                  <c:v>0.12186851353600001</c:v>
                </c:pt>
                <c:pt idx="11">
                  <c:v>0.11800327909999998</c:v>
                </c:pt>
                <c:pt idx="12">
                  <c:v>0.13162883666799999</c:v>
                </c:pt>
                <c:pt idx="13">
                  <c:v>0.103146062264</c:v>
                </c:pt>
                <c:pt idx="14">
                  <c:v>0.11310470676399997</c:v>
                </c:pt>
                <c:pt idx="15">
                  <c:v>0.11009175217599999</c:v>
                </c:pt>
                <c:pt idx="16">
                  <c:v>0.10239528524399999</c:v>
                </c:pt>
                <c:pt idx="17">
                  <c:v>0.10212782963599999</c:v>
                </c:pt>
                <c:pt idx="18">
                  <c:v>7.6913353411999993E-2</c:v>
                </c:pt>
                <c:pt idx="19">
                  <c:v>7.2350055595999996E-2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3B-412C-BCF6-164AB474F637}"/>
            </c:ext>
          </c:extLst>
        </c:ser>
        <c:ser>
          <c:idx val="4"/>
          <c:order val="4"/>
          <c:tx>
            <c:strRef>
              <c:f>' '!$A$65</c:f>
              <c:strCache>
                <c:ptCount val="1"/>
                <c:pt idx="0">
                  <c:v>Tunisia </c:v>
                </c:pt>
              </c:strCache>
            </c:strRef>
          </c:tx>
          <c:spPr>
            <a:pattFill prst="diagBrick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'!$B$65:$BB$65</c:f>
              <c:numCache>
                <c:formatCode>#,##0.00</c:formatCode>
                <c:ptCount val="41"/>
                <c:pt idx="0">
                  <c:v>6.7282859028000006E-2</c:v>
                </c:pt>
                <c:pt idx="1">
                  <c:v>6.1549702787999996E-2</c:v>
                </c:pt>
                <c:pt idx="2">
                  <c:v>4.3793285228000002E-2</c:v>
                </c:pt>
                <c:pt idx="3">
                  <c:v>3.5552997256000002E-2</c:v>
                </c:pt>
                <c:pt idx="4">
                  <c:v>2.4471734699999997E-2</c:v>
                </c:pt>
                <c:pt idx="5">
                  <c:v>3.0935519103999998E-2</c:v>
                </c:pt>
                <c:pt idx="6">
                  <c:v>3.3174190504000001E-2</c:v>
                </c:pt>
                <c:pt idx="7">
                  <c:v>2.9948865099999999E-2</c:v>
                </c:pt>
                <c:pt idx="8">
                  <c:v>3.1120270608000003E-2</c:v>
                </c:pt>
                <c:pt idx="9">
                  <c:v>1.6061991651999997E-2</c:v>
                </c:pt>
                <c:pt idx="10">
                  <c:v>2.1228905768E-2</c:v>
                </c:pt>
                <c:pt idx="11">
                  <c:v>1.2096538327999999E-2</c:v>
                </c:pt>
                <c:pt idx="12">
                  <c:v>8.8452650719999977E-3</c:v>
                </c:pt>
                <c:pt idx="13">
                  <c:v>6.0140148879999989E-3</c:v>
                </c:pt>
                <c:pt idx="14">
                  <c:v>6.6893176279999994E-3</c:v>
                </c:pt>
                <c:pt idx="15">
                  <c:v>5.9251856440000004E-3</c:v>
                </c:pt>
                <c:pt idx="16">
                  <c:v>2.8062684999999995E-3</c:v>
                </c:pt>
                <c:pt idx="17">
                  <c:v>2.157606836E-3</c:v>
                </c:pt>
                <c:pt idx="18">
                  <c:v>2.1304446239999997E-3</c:v>
                </c:pt>
                <c:pt idx="19">
                  <c:v>2.1863262119999997E-3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3B-412C-BCF6-164AB474F637}"/>
            </c:ext>
          </c:extLst>
        </c:ser>
        <c:ser>
          <c:idx val="10"/>
          <c:order val="5"/>
          <c:tx>
            <c:strRef>
              <c:f>' '!$A$66</c:f>
              <c:strCache>
                <c:ptCount val="1"/>
                <c:pt idx="0">
                  <c:v>USA 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C0C0C0" mc:Ignorable="a14" a14:legacySpreadsheetColorIndex="22"/>
              </a:fgClr>
              <a:bgClr>
                <a:srgbClr xmlns:mc="http://schemas.openxmlformats.org/markup-compatibility/2006" xmlns:a14="http://schemas.microsoft.com/office/drawing/2010/main" val="000080" mc:Ignorable="a14" a14:legacySpreadsheetColorIndex="18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'!$B$66:$BB$66</c:f>
              <c:numCache>
                <c:formatCode>#,##0.00</c:formatCode>
                <c:ptCount val="41"/>
                <c:pt idx="0">
                  <c:v>4.8672393055999998E-2</c:v>
                </c:pt>
                <c:pt idx="1">
                  <c:v>3.6656920580000002E-2</c:v>
                </c:pt>
                <c:pt idx="2">
                  <c:v>4.1662597955999997E-2</c:v>
                </c:pt>
                <c:pt idx="3">
                  <c:v>3.1595004952000003E-2</c:v>
                </c:pt>
                <c:pt idx="4">
                  <c:v>5.6404366536000006E-2</c:v>
                </c:pt>
                <c:pt idx="5">
                  <c:v>4.9983127795999997E-2</c:v>
                </c:pt>
                <c:pt idx="6">
                  <c:v>4.8987306144000001E-2</c:v>
                </c:pt>
                <c:pt idx="7">
                  <c:v>4.851995974E-2</c:v>
                </c:pt>
                <c:pt idx="8">
                  <c:v>5.1558517892E-2</c:v>
                </c:pt>
                <c:pt idx="9">
                  <c:v>1.8483888444E-2</c:v>
                </c:pt>
                <c:pt idx="10">
                  <c:v>1.8587010203999995E-2</c:v>
                </c:pt>
                <c:pt idx="11">
                  <c:v>2.2361430559999996E-2</c:v>
                </c:pt>
                <c:pt idx="12">
                  <c:v>2.5271291219999999E-2</c:v>
                </c:pt>
                <c:pt idx="13">
                  <c:v>2.0373181136E-2</c:v>
                </c:pt>
                <c:pt idx="14">
                  <c:v>2.2417925935999998E-2</c:v>
                </c:pt>
                <c:pt idx="15">
                  <c:v>1.6513224532E-2</c:v>
                </c:pt>
                <c:pt idx="16">
                  <c:v>1.1326735027999999E-2</c:v>
                </c:pt>
                <c:pt idx="17">
                  <c:v>1.2833730924E-2</c:v>
                </c:pt>
                <c:pt idx="18">
                  <c:v>1.2871907019999998E-2</c:v>
                </c:pt>
                <c:pt idx="19">
                  <c:v>7.893838567999998E-3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3B-412C-BCF6-164AB474F637}"/>
            </c:ext>
          </c:extLst>
        </c:ser>
        <c:ser>
          <c:idx val="11"/>
          <c:order val="6"/>
          <c:tx>
            <c:strRef>
              <c:f>' '!$A$67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'!$B$67:$BB$67</c:f>
              <c:numCache>
                <c:formatCode>0.00</c:formatCode>
                <c:ptCount val="41"/>
                <c:pt idx="0">
                  <c:v>0.13574619533719923</c:v>
                </c:pt>
                <c:pt idx="1">
                  <c:v>0.18764708867800017</c:v>
                </c:pt>
                <c:pt idx="2">
                  <c:v>0.17282828567200004</c:v>
                </c:pt>
                <c:pt idx="3">
                  <c:v>0.13175922891599989</c:v>
                </c:pt>
                <c:pt idx="4">
                  <c:v>0.15053564192799995</c:v>
                </c:pt>
                <c:pt idx="5">
                  <c:v>0.13335638573599984</c:v>
                </c:pt>
                <c:pt idx="6">
                  <c:v>0.1620309978279999</c:v>
                </c:pt>
                <c:pt idx="7">
                  <c:v>0.20870185895999949</c:v>
                </c:pt>
                <c:pt idx="8">
                  <c:v>0.18588393143600035</c:v>
                </c:pt>
                <c:pt idx="9">
                  <c:v>0.14044556005199982</c:v>
                </c:pt>
                <c:pt idx="10">
                  <c:v>0.1488510268840002</c:v>
                </c:pt>
                <c:pt idx="11">
                  <c:v>0.13445062108799999</c:v>
                </c:pt>
                <c:pt idx="12">
                  <c:v>0.24547740509600002</c:v>
                </c:pt>
                <c:pt idx="13">
                  <c:v>0.17715152924000022</c:v>
                </c:pt>
                <c:pt idx="14">
                  <c:v>0.21023044050399986</c:v>
                </c:pt>
                <c:pt idx="15">
                  <c:v>0.19897511642400012</c:v>
                </c:pt>
                <c:pt idx="16">
                  <c:v>0.23423318948399985</c:v>
                </c:pt>
                <c:pt idx="17">
                  <c:v>0.20860288052399972</c:v>
                </c:pt>
                <c:pt idx="18">
                  <c:v>0.24082704808399996</c:v>
                </c:pt>
                <c:pt idx="19">
                  <c:v>0.25117099025199996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3B-412C-BCF6-164AB474F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9681519"/>
        <c:axId val="1"/>
      </c:barChart>
      <c:barChart>
        <c:barDir val="col"/>
        <c:grouping val="stacked"/>
        <c:varyColors val="0"/>
        <c:ser>
          <c:idx val="12"/>
          <c:order val="7"/>
          <c:tx>
            <c:strRef>
              <c:f>' '!$A$68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'!$B$68:$BB$68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7-A93B-412C-BCF6-164AB474F637}"/>
            </c:ext>
          </c:extLst>
        </c:ser>
        <c:ser>
          <c:idx val="13"/>
          <c:order val="8"/>
          <c:tx>
            <c:strRef>
              <c:f>' '!$A$69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'!$B$69:$BB$69</c:f>
              <c:numCache>
                <c:formatCode>0.0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8-A93B-412C-BCF6-164AB474F637}"/>
            </c:ext>
          </c:extLst>
        </c:ser>
        <c:ser>
          <c:idx val="14"/>
          <c:order val="9"/>
          <c:tx>
            <c:strRef>
              <c:f>' '!$A$70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'!$B$70:$BB$70</c:f>
              <c:numCache>
                <c:formatCode>General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9-A93B-412C-BCF6-164AB474F637}"/>
            </c:ext>
          </c:extLst>
        </c:ser>
        <c:ser>
          <c:idx val="15"/>
          <c:order val="10"/>
          <c:tx>
            <c:strRef>
              <c:f>' '!$A$71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'!$B$71:$BB$71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A-A93B-412C-BCF6-164AB474F637}"/>
            </c:ext>
          </c:extLst>
        </c:ser>
        <c:ser>
          <c:idx val="16"/>
          <c:order val="11"/>
          <c:tx>
            <c:strRef>
              <c:f>' '!$A$72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'!$B$72:$BB$72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B-A93B-412C-BCF6-164AB474F637}"/>
            </c:ext>
          </c:extLst>
        </c:ser>
        <c:ser>
          <c:idx val="18"/>
          <c:order val="12"/>
          <c:tx>
            <c:strRef>
              <c:f>' '!$A$73</c:f>
              <c:strCache>
                <c:ptCount val="1"/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00FF00" mc:Ignorable="a14" a14:legacySpreadsheetColorIndex="11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'!$B$73:$BB$73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C-A93B-412C-BCF6-164AB474F637}"/>
            </c:ext>
          </c:extLst>
        </c:ser>
        <c:ser>
          <c:idx val="3"/>
          <c:order val="13"/>
          <c:tx>
            <c:strRef>
              <c:f>' '!$A$74</c:f>
              <c:strCache>
                <c:ptCount val="1"/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800000" mc:Ignorable="a14" a14:legacySpreadsheetColorIndex="16"/>
              </a:fgClr>
              <a:bgClr>
                <a:srgbClr xmlns:mc="http://schemas.openxmlformats.org/markup-compatibility/2006" xmlns:a14="http://schemas.microsoft.com/office/drawing/2010/main" val="FFFFCC" mc:Ignorable="a14" a14:legacySpreadsheetColorIndex="26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'!$B$74:$BB$74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D-A93B-412C-BCF6-164AB474F637}"/>
            </c:ext>
          </c:extLst>
        </c:ser>
        <c:ser>
          <c:idx val="17"/>
          <c:order val="14"/>
          <c:tx>
            <c:strRef>
              <c:f>' '!$A$75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'!$B$75:$BB$75</c:f>
              <c:numCache>
                <c:formatCode>#,##0</c:formatCode>
                <c:ptCount val="41"/>
                <c:pt idx="21">
                  <c:v>164.79485199999999</c:v>
                </c:pt>
                <c:pt idx="22">
                  <c:v>165.89242499999997</c:v>
                </c:pt>
                <c:pt idx="23">
                  <c:v>142.04910499999997</c:v>
                </c:pt>
                <c:pt idx="24">
                  <c:v>142.93357</c:v>
                </c:pt>
                <c:pt idx="25">
                  <c:v>179.95830500000005</c:v>
                </c:pt>
                <c:pt idx="26">
                  <c:v>188.28458499999996</c:v>
                </c:pt>
                <c:pt idx="27">
                  <c:v>166.65962499999998</c:v>
                </c:pt>
                <c:pt idx="28">
                  <c:v>186.40157999999997</c:v>
                </c:pt>
                <c:pt idx="29">
                  <c:v>191.38714699999997</c:v>
                </c:pt>
                <c:pt idx="30">
                  <c:v>89.295657999999989</c:v>
                </c:pt>
                <c:pt idx="31">
                  <c:v>91.175488999999999</c:v>
                </c:pt>
                <c:pt idx="32">
                  <c:v>78.228005999999993</c:v>
                </c:pt>
                <c:pt idx="33">
                  <c:v>72.030242999999984</c:v>
                </c:pt>
                <c:pt idx="34">
                  <c:v>68.873570999999984</c:v>
                </c:pt>
                <c:pt idx="35">
                  <c:v>75.951486999999986</c:v>
                </c:pt>
                <c:pt idx="36">
                  <c:v>73.614931999999996</c:v>
                </c:pt>
                <c:pt idx="37">
                  <c:v>55.380345999999989</c:v>
                </c:pt>
                <c:pt idx="38">
                  <c:v>47.479242999999997</c:v>
                </c:pt>
                <c:pt idx="39">
                  <c:v>49.909235000000002</c:v>
                </c:pt>
                <c:pt idx="40">
                  <c:v>39.967948999999997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3B-412C-BCF6-164AB474F637}"/>
            </c:ext>
          </c:extLst>
        </c:ser>
        <c:ser>
          <c:idx val="19"/>
          <c:order val="15"/>
          <c:tx>
            <c:strRef>
              <c:f>' '!$A$76</c:f>
              <c:strCache>
                <c:ptCount val="1"/>
                <c:pt idx="0">
                  <c:v>China 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00" mc:Ignorable="a14" a14:legacySpreadsheetColorIndex="13"/>
              </a:fgClr>
              <a:bgClr>
                <a:srgbClr xmlns:mc="http://schemas.openxmlformats.org/markup-compatibility/2006" xmlns:a14="http://schemas.microsoft.com/office/drawing/2010/main" val="FF0000" mc:Ignorable="a14" a14:legacySpreadsheetColorIndex="10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'!$B$76:$BB$76</c:f>
              <c:numCache>
                <c:formatCode>General</c:formatCode>
                <c:ptCount val="41"/>
                <c:pt idx="21" formatCode="#,##0">
                  <c:v>6.1262999999999998E-2</c:v>
                </c:pt>
                <c:pt idx="22" formatCode="#,##0">
                  <c:v>0.149591</c:v>
                </c:pt>
                <c:pt idx="23" formatCode="#,##0">
                  <c:v>0.17821299999999998</c:v>
                </c:pt>
                <c:pt idx="24" formatCode="#,##0">
                  <c:v>0.23169299999999998</c:v>
                </c:pt>
                <c:pt idx="25" formatCode="#,##0">
                  <c:v>0.30450699999999997</c:v>
                </c:pt>
                <c:pt idx="26" formatCode="#,##0">
                  <c:v>0.41889800000000005</c:v>
                </c:pt>
                <c:pt idx="27" formatCode="#,##0">
                  <c:v>2.9947940000000002</c:v>
                </c:pt>
                <c:pt idx="28" formatCode="#,##0">
                  <c:v>1.4724539999999997</c:v>
                </c:pt>
                <c:pt idx="29" formatCode="#,##0">
                  <c:v>1.4256440000000001</c:v>
                </c:pt>
                <c:pt idx="30" formatCode="#,##0">
                  <c:v>0.36802499999999999</c:v>
                </c:pt>
                <c:pt idx="31" formatCode="#,##0">
                  <c:v>1.4291819999999997</c:v>
                </c:pt>
                <c:pt idx="32" formatCode="#,##0">
                  <c:v>3.0607009999999994</c:v>
                </c:pt>
                <c:pt idx="33" formatCode="#,##0">
                  <c:v>9.997558999999999</c:v>
                </c:pt>
                <c:pt idx="34" formatCode="#,##0">
                  <c:v>23.194882999999997</c:v>
                </c:pt>
                <c:pt idx="35" formatCode="#,##0">
                  <c:v>28.035174999999995</c:v>
                </c:pt>
                <c:pt idx="36" formatCode="#,##0">
                  <c:v>1.5659649999999998</c:v>
                </c:pt>
                <c:pt idx="37" formatCode="#,##0">
                  <c:v>1.0243979999999999</c:v>
                </c:pt>
                <c:pt idx="38" formatCode="#,##0">
                  <c:v>1.7331919999999998</c:v>
                </c:pt>
                <c:pt idx="39" formatCode="#,##0">
                  <c:v>1.5969439999999999</c:v>
                </c:pt>
                <c:pt idx="40" formatCode="#,##0">
                  <c:v>0.96952799999999995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93B-412C-BCF6-164AB474F637}"/>
            </c:ext>
          </c:extLst>
        </c:ser>
        <c:ser>
          <c:idx val="23"/>
          <c:order val="16"/>
          <c:tx>
            <c:strRef>
              <c:f>' '!$A$77</c:f>
              <c:strCache>
                <c:ptCount val="1"/>
                <c:pt idx="0">
                  <c:v>India 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800000" mc:Ignorable="a14" a14:legacySpreadsheetColorIndex="16"/>
              </a:fgClr>
              <a:bgClr>
                <a:srgbClr xmlns:mc="http://schemas.openxmlformats.org/markup-compatibility/2006" xmlns:a14="http://schemas.microsoft.com/office/drawing/2010/main" val="FFFFCC" mc:Ignorable="a14" a14:legacySpreadsheetColorIndex="26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'!$B$77:$BB$77</c:f>
              <c:numCache>
                <c:formatCode>General</c:formatCode>
                <c:ptCount val="41"/>
                <c:pt idx="21" formatCode="#,##0">
                  <c:v>30.880513999999998</c:v>
                </c:pt>
                <c:pt idx="22" formatCode="#,##0">
                  <c:v>23.852202999999999</c:v>
                </c:pt>
                <c:pt idx="23" formatCode="#,##0">
                  <c:v>24.133868</c:v>
                </c:pt>
                <c:pt idx="24" formatCode="#,##0">
                  <c:v>27.555191999999998</c:v>
                </c:pt>
                <c:pt idx="25" formatCode="#,##0">
                  <c:v>34.501376999999998</c:v>
                </c:pt>
                <c:pt idx="26" formatCode="#,##0">
                  <c:v>36.459174999999995</c:v>
                </c:pt>
                <c:pt idx="27" formatCode="#,##0">
                  <c:v>22.386562000000001</c:v>
                </c:pt>
                <c:pt idx="28" formatCode="#,##0">
                  <c:v>29.463972999999996</c:v>
                </c:pt>
                <c:pt idx="29" formatCode="#,##0">
                  <c:v>35.068481000000006</c:v>
                </c:pt>
                <c:pt idx="30" formatCode="#,##0">
                  <c:v>39.084298999999994</c:v>
                </c:pt>
                <c:pt idx="31" formatCode="#,##0">
                  <c:v>38.801689999999994</c:v>
                </c:pt>
                <c:pt idx="32" formatCode="#,##0">
                  <c:v>27.491300999999996</c:v>
                </c:pt>
                <c:pt idx="33" formatCode="#,##0">
                  <c:v>20.812860999999998</c:v>
                </c:pt>
                <c:pt idx="34" formatCode="#,##0">
                  <c:v>21.815394999999999</c:v>
                </c:pt>
                <c:pt idx="35" formatCode="#,##0">
                  <c:v>22.291925999999997</c:v>
                </c:pt>
                <c:pt idx="36" formatCode="#,##0">
                  <c:v>20.583835999999998</c:v>
                </c:pt>
                <c:pt idx="37" formatCode="#,##0">
                  <c:v>11.097828</c:v>
                </c:pt>
                <c:pt idx="38" formatCode="#,##0">
                  <c:v>9.8953319999999998</c:v>
                </c:pt>
                <c:pt idx="39" formatCode="#,##0">
                  <c:v>6.9444460000000001</c:v>
                </c:pt>
                <c:pt idx="40" formatCode="#,##0">
                  <c:v>7.7002220000000001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93B-412C-BCF6-164AB474F637}"/>
            </c:ext>
          </c:extLst>
        </c:ser>
        <c:ser>
          <c:idx val="6"/>
          <c:order val="17"/>
          <c:tx>
            <c:strRef>
              <c:f>' '!$A$78</c:f>
              <c:strCache>
                <c:ptCount val="1"/>
                <c:pt idx="0">
                  <c:v>Senegal 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00" mc:Ignorable="a14" a14:legacySpreadsheetColorIndex="52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'!$B$78:$BB$78</c:f>
              <c:numCache>
                <c:formatCode>General</c:formatCode>
                <c:ptCount val="41"/>
                <c:pt idx="21" formatCode="#,##0">
                  <c:v>13.107636999999999</c:v>
                </c:pt>
                <c:pt idx="22" formatCode="#,##0">
                  <c:v>11.862876</c:v>
                </c:pt>
                <c:pt idx="23" formatCode="#,##0">
                  <c:v>12.746264999999998</c:v>
                </c:pt>
                <c:pt idx="24" formatCode="#,##0">
                  <c:v>17.683698</c:v>
                </c:pt>
                <c:pt idx="25" formatCode="#,##0">
                  <c:v>20.133751999999998</c:v>
                </c:pt>
                <c:pt idx="26" formatCode="#,##0">
                  <c:v>21.199542000000001</c:v>
                </c:pt>
                <c:pt idx="27" formatCode="#,##0">
                  <c:v>21.181327</c:v>
                </c:pt>
                <c:pt idx="28" formatCode="#,##0">
                  <c:v>24.628888999999997</c:v>
                </c:pt>
                <c:pt idx="29" formatCode="#,##0">
                  <c:v>28.948673999999997</c:v>
                </c:pt>
                <c:pt idx="30" formatCode="#,##0">
                  <c:v>20.276895999999997</c:v>
                </c:pt>
                <c:pt idx="31" formatCode="#,##0">
                  <c:v>26.091407</c:v>
                </c:pt>
                <c:pt idx="32" formatCode="#,##0">
                  <c:v>25.010363999999996</c:v>
                </c:pt>
                <c:pt idx="33" formatCode="#,##0">
                  <c:v>26.777442999999995</c:v>
                </c:pt>
                <c:pt idx="34" formatCode="#,##0">
                  <c:v>20.632055000000001</c:v>
                </c:pt>
                <c:pt idx="35" formatCode="#,##0">
                  <c:v>21.950949000000001</c:v>
                </c:pt>
                <c:pt idx="36" formatCode="#,##0">
                  <c:v>17.380368999999998</c:v>
                </c:pt>
                <c:pt idx="37" formatCode="#,##0">
                  <c:v>16.161811999999998</c:v>
                </c:pt>
                <c:pt idx="38" formatCode="#,##0">
                  <c:v>16.049363999999997</c:v>
                </c:pt>
                <c:pt idx="39" formatCode="#,##0">
                  <c:v>13.288266</c:v>
                </c:pt>
                <c:pt idx="40" formatCode="#,##0">
                  <c:v>11.245535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93B-412C-BCF6-164AB474F637}"/>
            </c:ext>
          </c:extLst>
        </c:ser>
        <c:ser>
          <c:idx val="7"/>
          <c:order val="18"/>
          <c:tx>
            <c:strRef>
              <c:f>' '!$A$79</c:f>
              <c:strCache>
                <c:ptCount val="1"/>
                <c:pt idx="0">
                  <c:v>Tunisia </c:v>
                </c:pt>
              </c:strCache>
            </c:strRef>
          </c:tx>
          <c:spPr>
            <a:pattFill prst="diagBrick">
              <a:fgClr>
                <a:srgbClr xmlns:mc="http://schemas.openxmlformats.org/markup-compatibility/2006" xmlns:a14="http://schemas.microsoft.com/office/drawing/2010/main" val="99CC00" mc:Ignorable="a14" a14:legacySpreadsheetColorIndex="5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'!$B$79:$BB$79</c:f>
              <c:numCache>
                <c:formatCode>General</c:formatCode>
                <c:ptCount val="41"/>
                <c:pt idx="21" formatCode="#,##0">
                  <c:v>9.3462179999999986</c:v>
                </c:pt>
                <c:pt idx="22" formatCode="#,##0">
                  <c:v>8.0536840000000005</c:v>
                </c:pt>
                <c:pt idx="23" formatCode="#,##0">
                  <c:v>6.5619189999999996</c:v>
                </c:pt>
                <c:pt idx="24" formatCode="#,##0">
                  <c:v>7.0455880000000004</c:v>
                </c:pt>
                <c:pt idx="25" formatCode="#,##0">
                  <c:v>4.8088490000000004</c:v>
                </c:pt>
                <c:pt idx="26" formatCode="#,##0">
                  <c:v>6.3078830000000004</c:v>
                </c:pt>
                <c:pt idx="27" formatCode="#,##0">
                  <c:v>6.3598970000000001</c:v>
                </c:pt>
                <c:pt idx="28" formatCode="#,##0">
                  <c:v>5.914479</c:v>
                </c:pt>
                <c:pt idx="29" formatCode="#,##0">
                  <c:v>7.8125109999999998</c:v>
                </c:pt>
                <c:pt idx="30" formatCode="#,##0">
                  <c:v>3.4679500000000001</c:v>
                </c:pt>
                <c:pt idx="31" formatCode="#,##0">
                  <c:v>5.4614010000000004</c:v>
                </c:pt>
                <c:pt idx="32" formatCode="#,##0">
                  <c:v>3.643761</c:v>
                </c:pt>
                <c:pt idx="33" formatCode="#,##0">
                  <c:v>2.8168630000000001</c:v>
                </c:pt>
                <c:pt idx="34" formatCode="#,##0">
                  <c:v>1.7574329999999998</c:v>
                </c:pt>
                <c:pt idx="35" formatCode="#,##0">
                  <c:v>2.3662930000000002</c:v>
                </c:pt>
                <c:pt idx="36" formatCode="#,##0">
                  <c:v>1.921824</c:v>
                </c:pt>
                <c:pt idx="37" formatCode="#,##0">
                  <c:v>0.82271599999999989</c:v>
                </c:pt>
                <c:pt idx="38" formatCode="#,##0">
                  <c:v>0.88256999999999985</c:v>
                </c:pt>
                <c:pt idx="39" formatCode="#,##0">
                  <c:v>1.0699609999999999</c:v>
                </c:pt>
                <c:pt idx="4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93B-412C-BCF6-164AB474F637}"/>
            </c:ext>
          </c:extLst>
        </c:ser>
        <c:ser>
          <c:idx val="8"/>
          <c:order val="19"/>
          <c:tx>
            <c:strRef>
              <c:f>' '!$A$80</c:f>
              <c:strCache>
                <c:ptCount val="1"/>
                <c:pt idx="0">
                  <c:v>USA 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80" mc:Ignorable="a14" a14:legacySpreadsheetColorIndex="18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'!$B$80:$BB$80</c:f>
              <c:numCache>
                <c:formatCode>General</c:formatCode>
                <c:ptCount val="41"/>
                <c:pt idx="21" formatCode="#,##0">
                  <c:v>9.3256289999999993</c:v>
                </c:pt>
                <c:pt idx="22" formatCode="#,##0">
                  <c:v>6.9511329999999996</c:v>
                </c:pt>
                <c:pt idx="23" formatCode="#,##0">
                  <c:v>8.0701549999999997</c:v>
                </c:pt>
                <c:pt idx="24" formatCode="#,##0">
                  <c:v>7.1089869999999991</c:v>
                </c:pt>
                <c:pt idx="25" formatCode="#,##0">
                  <c:v>15.815929999999998</c:v>
                </c:pt>
                <c:pt idx="26" formatCode="#,##0">
                  <c:v>15.746416</c:v>
                </c:pt>
                <c:pt idx="27" formatCode="#,##0">
                  <c:v>17.296773999999999</c:v>
                </c:pt>
                <c:pt idx="28" formatCode="#,##0">
                  <c:v>19.204109000000003</c:v>
                </c:pt>
                <c:pt idx="29" formatCode="#,##0">
                  <c:v>20.955316999999997</c:v>
                </c:pt>
                <c:pt idx="30" formatCode="#,##0">
                  <c:v>6.3331609999999987</c:v>
                </c:pt>
                <c:pt idx="31" formatCode="#,##0">
                  <c:v>6.3148260000000001</c:v>
                </c:pt>
                <c:pt idx="32" formatCode="#,##0">
                  <c:v>7.9461319999999995</c:v>
                </c:pt>
                <c:pt idx="33" formatCode="#,##0">
                  <c:v>9.7931869999999996</c:v>
                </c:pt>
                <c:pt idx="34" formatCode="#,##0">
                  <c:v>10.756473999999999</c:v>
                </c:pt>
                <c:pt idx="35" formatCode="#,##0">
                  <c:v>9.6459539999999997</c:v>
                </c:pt>
                <c:pt idx="36" formatCode="#,##0">
                  <c:v>6.1243999999999996</c:v>
                </c:pt>
                <c:pt idx="37" formatCode="#,##0">
                  <c:v>4.2065799999999998</c:v>
                </c:pt>
                <c:pt idx="38" formatCode="#,##0">
                  <c:v>4.9101269999999992</c:v>
                </c:pt>
                <c:pt idx="39" formatCode="#,##0">
                  <c:v>5.4907719999999998</c:v>
                </c:pt>
                <c:pt idx="4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A93B-412C-BCF6-164AB474F637}"/>
            </c:ext>
          </c:extLst>
        </c:ser>
        <c:ser>
          <c:idx val="9"/>
          <c:order val="20"/>
          <c:tx>
            <c:strRef>
              <c:f>' '!$A$81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'!$B$60:$BB$60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'!$B$81:$BB$81</c:f>
              <c:numCache>
                <c:formatCode>0.0</c:formatCode>
                <c:ptCount val="41"/>
                <c:pt idx="21" formatCode="#,##0">
                  <c:v>21.875977999999918</c:v>
                </c:pt>
                <c:pt idx="22" formatCode="#,##0">
                  <c:v>26.956187999999969</c:v>
                </c:pt>
                <c:pt idx="23" formatCode="#,##0">
                  <c:v>27.107444000000015</c:v>
                </c:pt>
                <c:pt idx="24" formatCode="#,##0">
                  <c:v>26.367499999999922</c:v>
                </c:pt>
                <c:pt idx="25" formatCode="#,##0">
                  <c:v>32.675683999999876</c:v>
                </c:pt>
                <c:pt idx="26" formatCode="#,##0">
                  <c:v>30.047325999999998</c:v>
                </c:pt>
                <c:pt idx="27" formatCode="#,##0">
                  <c:v>34.039542000000012</c:v>
                </c:pt>
                <c:pt idx="28" formatCode="#,##0">
                  <c:v>48.554961000000048</c:v>
                </c:pt>
                <c:pt idx="29" formatCode="#,##0">
                  <c:v>49.361395000000073</c:v>
                </c:pt>
                <c:pt idx="30" formatCode="#,##0">
                  <c:v>31.102203000000003</c:v>
                </c:pt>
                <c:pt idx="31" formatCode="#,##0">
                  <c:v>30.908718000000022</c:v>
                </c:pt>
                <c:pt idx="32" formatCode="#,##0">
                  <c:v>31.461578000000003</c:v>
                </c:pt>
                <c:pt idx="33" formatCode="#,##0">
                  <c:v>42.561444999999992</c:v>
                </c:pt>
                <c:pt idx="34" formatCode="#,##0">
                  <c:v>43.219087000000087</c:v>
                </c:pt>
                <c:pt idx="35" formatCode="#,##0">
                  <c:v>41.616453999999919</c:v>
                </c:pt>
                <c:pt idx="36" formatCode="#,##0">
                  <c:v>33.257317</c:v>
                </c:pt>
                <c:pt idx="37" formatCode="#,##0">
                  <c:v>34.855087999999995</c:v>
                </c:pt>
                <c:pt idx="38" formatCode="#,##0">
                  <c:v>49.470550999999944</c:v>
                </c:pt>
                <c:pt idx="39" formatCode="#,##0">
                  <c:v>39.832346999999942</c:v>
                </c:pt>
                <c:pt idx="40" formatCode="#,##0">
                  <c:v>32.967221999999992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93B-412C-BCF6-164AB474F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18968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Estimated RWE volume</a:t>
                </a:r>
                <a:endParaRPr lang="en-GB" sz="1100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200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(million cubic metres)</a:t>
                </a:r>
              </a:p>
            </c:rich>
          </c:tx>
          <c:layout>
            <c:manualLayout>
              <c:xMode val="edge"/>
              <c:yMode val="edge"/>
              <c:x val="2.6042468870555099E-2"/>
              <c:y val="0.151671642466704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681519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35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1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Export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fob,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0523621794049536"/>
              <c:y val="0.1550050851582807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770887883197747E-2"/>
          <c:y val="0.90502969076286532"/>
          <c:w val="0.97503003451358294"/>
          <c:h val="6.5002132485730654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1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132233306"/>
          <c:y val="7.3335739214670487E-2"/>
          <c:w val="0.68127098565372146"/>
          <c:h val="0.606686569866819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 '!$A$66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'!$B$66:$BB$66</c:f>
              <c:numCache>
                <c:formatCode>#,##0.00</c:formatCode>
                <c:ptCount val="41"/>
                <c:pt idx="0">
                  <c:v>3.5973439999999995E-2</c:v>
                </c:pt>
                <c:pt idx="1">
                  <c:v>2.9843484000000003E-2</c:v>
                </c:pt>
                <c:pt idx="2">
                  <c:v>1.8911379199999998E-2</c:v>
                </c:pt>
                <c:pt idx="3">
                  <c:v>2.0481052E-2</c:v>
                </c:pt>
                <c:pt idx="4">
                  <c:v>2.4268657999999999E-2</c:v>
                </c:pt>
                <c:pt idx="5">
                  <c:v>3.0313143000000001E-2</c:v>
                </c:pt>
                <c:pt idx="6">
                  <c:v>3.5973200000000004E-2</c:v>
                </c:pt>
                <c:pt idx="7">
                  <c:v>3.8838371999999996E-2</c:v>
                </c:pt>
                <c:pt idx="8">
                  <c:v>3.2647652400000005E-2</c:v>
                </c:pt>
                <c:pt idx="9">
                  <c:v>2.5550888399999999E-2</c:v>
                </c:pt>
                <c:pt idx="10">
                  <c:v>2.8748332000000001E-2</c:v>
                </c:pt>
                <c:pt idx="11">
                  <c:v>3.1104616000000002E-2</c:v>
                </c:pt>
                <c:pt idx="12">
                  <c:v>4.4035057999999995E-2</c:v>
                </c:pt>
                <c:pt idx="13">
                  <c:v>4.9179134000000013E-2</c:v>
                </c:pt>
                <c:pt idx="14">
                  <c:v>6.6392414000000011E-2</c:v>
                </c:pt>
                <c:pt idx="15">
                  <c:v>5.7360440000000013E-2</c:v>
                </c:pt>
                <c:pt idx="16">
                  <c:v>2.7927813999999995E-2</c:v>
                </c:pt>
                <c:pt idx="17">
                  <c:v>2.7183189999999999E-2</c:v>
                </c:pt>
                <c:pt idx="18">
                  <c:v>3.6711134000000006E-2</c:v>
                </c:pt>
                <c:pt idx="19">
                  <c:v>3.5395505999999993E-2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4-4153-B470-F18A5206D894}"/>
            </c:ext>
          </c:extLst>
        </c:ser>
        <c:ser>
          <c:idx val="1"/>
          <c:order val="1"/>
          <c:tx>
            <c:strRef>
              <c:f>'  '!$A$67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CC" mc:Ignorable="a14" a14:legacySpreadsheetColorIndex="45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'!$B$67:$BB$67</c:f>
              <c:numCache>
                <c:formatCode>#,##0.00</c:formatCode>
                <c:ptCount val="41"/>
                <c:pt idx="0">
                  <c:v>9.564932000000001E-2</c:v>
                </c:pt>
                <c:pt idx="1">
                  <c:v>0.10066981280000001</c:v>
                </c:pt>
                <c:pt idx="2">
                  <c:v>7.9911884400000008E-2</c:v>
                </c:pt>
                <c:pt idx="3">
                  <c:v>5.8032133200000002E-2</c:v>
                </c:pt>
                <c:pt idx="4">
                  <c:v>6.5003435999999998E-2</c:v>
                </c:pt>
                <c:pt idx="5">
                  <c:v>6.2697906400000003E-2</c:v>
                </c:pt>
                <c:pt idx="6">
                  <c:v>6.0923776000000006E-2</c:v>
                </c:pt>
                <c:pt idx="7">
                  <c:v>6.2958499599999995E-2</c:v>
                </c:pt>
                <c:pt idx="8">
                  <c:v>4.9503058800000006E-2</c:v>
                </c:pt>
                <c:pt idx="9">
                  <c:v>3.74025708E-2</c:v>
                </c:pt>
                <c:pt idx="10">
                  <c:v>3.4239983200000004E-2</c:v>
                </c:pt>
                <c:pt idx="11">
                  <c:v>2.0514869200000001E-2</c:v>
                </c:pt>
                <c:pt idx="12">
                  <c:v>2.0660351599999998E-2</c:v>
                </c:pt>
                <c:pt idx="13">
                  <c:v>2.1349191600000005E-2</c:v>
                </c:pt>
                <c:pt idx="14">
                  <c:v>1.9722577200000001E-2</c:v>
                </c:pt>
                <c:pt idx="15">
                  <c:v>1.3701344000000002E-2</c:v>
                </c:pt>
                <c:pt idx="16">
                  <c:v>1.3435829866666669E-2</c:v>
                </c:pt>
                <c:pt idx="17">
                  <c:v>1.0048817036363636E-2</c:v>
                </c:pt>
                <c:pt idx="18">
                  <c:v>6.7005547000000016E-3</c:v>
                </c:pt>
                <c:pt idx="19">
                  <c:v>5.7877967636363638E-3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44-4153-B470-F18A5206D894}"/>
            </c:ext>
          </c:extLst>
        </c:ser>
        <c:ser>
          <c:idx val="9"/>
          <c:order val="2"/>
          <c:tx>
            <c:strRef>
              <c:f>'  '!$A$68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'!$B$68:$BB$68</c:f>
              <c:numCache>
                <c:formatCode>#,##0.00</c:formatCode>
                <c:ptCount val="41"/>
                <c:pt idx="0">
                  <c:v>6.6749379999999997E-2</c:v>
                </c:pt>
                <c:pt idx="1">
                  <c:v>7.5021941999999994E-2</c:v>
                </c:pt>
                <c:pt idx="2">
                  <c:v>5.6942551199999983E-2</c:v>
                </c:pt>
                <c:pt idx="3">
                  <c:v>6.2747895200000001E-2</c:v>
                </c:pt>
                <c:pt idx="4">
                  <c:v>7.1745598799999991E-2</c:v>
                </c:pt>
                <c:pt idx="5">
                  <c:v>8.1912161799999994E-2</c:v>
                </c:pt>
                <c:pt idx="6">
                  <c:v>5.8679226799999991E-2</c:v>
                </c:pt>
                <c:pt idx="7">
                  <c:v>7.3719949199999996E-2</c:v>
                </c:pt>
                <c:pt idx="8">
                  <c:v>7.9498109199999986E-2</c:v>
                </c:pt>
                <c:pt idx="9">
                  <c:v>4.7732041199999999E-2</c:v>
                </c:pt>
                <c:pt idx="10">
                  <c:v>5.2418785199999998E-2</c:v>
                </c:pt>
                <c:pt idx="11">
                  <c:v>3.9929090399999999E-2</c:v>
                </c:pt>
                <c:pt idx="12">
                  <c:v>5.0307646799999994E-2</c:v>
                </c:pt>
                <c:pt idx="13">
                  <c:v>3.7859671999999997E-2</c:v>
                </c:pt>
                <c:pt idx="14">
                  <c:v>2.8418905999999997E-2</c:v>
                </c:pt>
                <c:pt idx="15">
                  <c:v>2.0396861999999995E-2</c:v>
                </c:pt>
                <c:pt idx="16">
                  <c:v>2.3498919999999996E-2</c:v>
                </c:pt>
                <c:pt idx="17">
                  <c:v>1.5068199999999999E-2</c:v>
                </c:pt>
                <c:pt idx="18">
                  <c:v>1.3624259999999999E-2</c:v>
                </c:pt>
                <c:pt idx="19">
                  <c:v>9.1571019999999986E-3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44-4153-B470-F18A5206D894}"/>
            </c:ext>
          </c:extLst>
        </c:ser>
        <c:ser>
          <c:idx val="4"/>
          <c:order val="3"/>
          <c:tx>
            <c:strRef>
              <c:f>'  '!$A$69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'!$B$69:$BB$69</c:f>
              <c:numCache>
                <c:formatCode>#,##0.00</c:formatCode>
                <c:ptCount val="41"/>
                <c:pt idx="0">
                  <c:v>0.36342773519999994</c:v>
                </c:pt>
                <c:pt idx="1">
                  <c:v>0.38708292100000002</c:v>
                </c:pt>
                <c:pt idx="2">
                  <c:v>0.3569860346</c:v>
                </c:pt>
                <c:pt idx="3">
                  <c:v>0.2933646372</c:v>
                </c:pt>
                <c:pt idx="4">
                  <c:v>0.29399473760000006</c:v>
                </c:pt>
                <c:pt idx="5">
                  <c:v>0.28193733580000002</c:v>
                </c:pt>
                <c:pt idx="6">
                  <c:v>0.27589741639999998</c:v>
                </c:pt>
                <c:pt idx="7">
                  <c:v>0.28879201240000008</c:v>
                </c:pt>
                <c:pt idx="8">
                  <c:v>0.25412383599999999</c:v>
                </c:pt>
                <c:pt idx="9">
                  <c:v>0.13362484159999999</c:v>
                </c:pt>
                <c:pt idx="10">
                  <c:v>0.14593798000000002</c:v>
                </c:pt>
                <c:pt idx="11">
                  <c:v>0.1055821</c:v>
                </c:pt>
                <c:pt idx="12">
                  <c:v>8.7836480000000008E-2</c:v>
                </c:pt>
                <c:pt idx="13">
                  <c:v>9.6038284400000007E-2</c:v>
                </c:pt>
                <c:pt idx="14">
                  <c:v>0.10889528800000001</c:v>
                </c:pt>
                <c:pt idx="15">
                  <c:v>0.116560942</c:v>
                </c:pt>
                <c:pt idx="16">
                  <c:v>0.10957447200000001</c:v>
                </c:pt>
                <c:pt idx="17">
                  <c:v>7.3615834000000005E-2</c:v>
                </c:pt>
                <c:pt idx="18">
                  <c:v>6.7285929999999994E-2</c:v>
                </c:pt>
                <c:pt idx="19">
                  <c:v>7.5218819999999992E-2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44-4153-B470-F18A5206D894}"/>
            </c:ext>
          </c:extLst>
        </c:ser>
        <c:ser>
          <c:idx val="10"/>
          <c:order val="4"/>
          <c:tx>
            <c:strRef>
              <c:f>'  '!$A$70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'!$B$70:$BB$70</c:f>
              <c:numCache>
                <c:formatCode>#,##0.00</c:formatCode>
                <c:ptCount val="41"/>
                <c:pt idx="0">
                  <c:v>4.1578451200000012E-2</c:v>
                </c:pt>
                <c:pt idx="1">
                  <c:v>3.6033920000000004E-2</c:v>
                </c:pt>
                <c:pt idx="2">
                  <c:v>2.1689959200000001E-2</c:v>
                </c:pt>
                <c:pt idx="3">
                  <c:v>9.2298600000000029E-3</c:v>
                </c:pt>
                <c:pt idx="4">
                  <c:v>1.2705140000000002E-2</c:v>
                </c:pt>
                <c:pt idx="5">
                  <c:v>1.4732076E-2</c:v>
                </c:pt>
                <c:pt idx="6">
                  <c:v>2.3703016000000007E-2</c:v>
                </c:pt>
                <c:pt idx="7">
                  <c:v>3.6096899999999994E-2</c:v>
                </c:pt>
                <c:pt idx="8">
                  <c:v>3.331692E-2</c:v>
                </c:pt>
                <c:pt idx="9">
                  <c:v>2.2609859999999999E-2</c:v>
                </c:pt>
                <c:pt idx="10">
                  <c:v>1.9164020000000004E-2</c:v>
                </c:pt>
                <c:pt idx="11">
                  <c:v>2.7377559200000002E-2</c:v>
                </c:pt>
                <c:pt idx="12">
                  <c:v>1.3244322000000003E-2</c:v>
                </c:pt>
                <c:pt idx="13">
                  <c:v>3.1643976000000004E-3</c:v>
                </c:pt>
                <c:pt idx="14">
                  <c:v>5.9029152000000008E-3</c:v>
                </c:pt>
                <c:pt idx="15">
                  <c:v>1.138626E-2</c:v>
                </c:pt>
                <c:pt idx="16">
                  <c:v>6.3809200000000017E-3</c:v>
                </c:pt>
                <c:pt idx="17">
                  <c:v>7.256518977777778E-3</c:v>
                </c:pt>
                <c:pt idx="18">
                  <c:v>4.2005599999999999E-3</c:v>
                </c:pt>
                <c:pt idx="19">
                  <c:v>1.8928E-3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44-4153-B470-F18A5206D894}"/>
            </c:ext>
          </c:extLst>
        </c:ser>
        <c:ser>
          <c:idx val="11"/>
          <c:order val="5"/>
          <c:tx>
            <c:strRef>
              <c:f>'  '!$A$71</c:f>
              <c:strCache>
                <c:ptCount val="1"/>
                <c:pt idx="0">
                  <c:v>Spain</c:v>
                </c:pt>
              </c:strCache>
            </c:strRef>
          </c:tx>
          <c:spPr>
            <a:pattFill prst="dkVert">
              <a:fgClr>
                <a:srgbClr xmlns:mc="http://schemas.openxmlformats.org/markup-compatibility/2006" xmlns:a14="http://schemas.microsoft.com/office/drawing/2010/main" val="C0C0C0" mc:Ignorable="a14" a14:legacySpreadsheetColorIndex="2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'!$B$71:$BB$71</c:f>
              <c:numCache>
                <c:formatCode>#,##0.00</c:formatCode>
                <c:ptCount val="41"/>
                <c:pt idx="0">
                  <c:v>0.32748597039999999</c:v>
                </c:pt>
                <c:pt idx="1">
                  <c:v>0.36053024519999999</c:v>
                </c:pt>
                <c:pt idx="2">
                  <c:v>0.26780619880000001</c:v>
                </c:pt>
                <c:pt idx="3">
                  <c:v>0.19251051040000003</c:v>
                </c:pt>
                <c:pt idx="4">
                  <c:v>0.22454574600000002</c:v>
                </c:pt>
                <c:pt idx="5">
                  <c:v>0.23634474480000003</c:v>
                </c:pt>
                <c:pt idx="6">
                  <c:v>0.17812802479999998</c:v>
                </c:pt>
                <c:pt idx="7">
                  <c:v>0.13805960440000001</c:v>
                </c:pt>
                <c:pt idx="8">
                  <c:v>0.137056596</c:v>
                </c:pt>
                <c:pt idx="9">
                  <c:v>4.3895823999999993E-2</c:v>
                </c:pt>
                <c:pt idx="10">
                  <c:v>5.6889669199999993E-2</c:v>
                </c:pt>
                <c:pt idx="11">
                  <c:v>4.6704407599999997E-2</c:v>
                </c:pt>
                <c:pt idx="12">
                  <c:v>3.4255759599999998E-2</c:v>
                </c:pt>
                <c:pt idx="13">
                  <c:v>2.8456712399999994E-2</c:v>
                </c:pt>
                <c:pt idx="14">
                  <c:v>3.9589367199999989E-2</c:v>
                </c:pt>
                <c:pt idx="15">
                  <c:v>2.7906129999999998E-2</c:v>
                </c:pt>
                <c:pt idx="16">
                  <c:v>2.79642352E-2</c:v>
                </c:pt>
                <c:pt idx="17">
                  <c:v>3.1369906400000001E-2</c:v>
                </c:pt>
                <c:pt idx="18">
                  <c:v>4.7865732799999991E-2</c:v>
                </c:pt>
                <c:pt idx="19">
                  <c:v>3.5399130799999998E-2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44-4153-B470-F18A5206D894}"/>
            </c:ext>
          </c:extLst>
        </c:ser>
        <c:ser>
          <c:idx val="14"/>
          <c:order val="6"/>
          <c:tx>
            <c:strRef>
              <c:f>'  '!$A$72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'!$B$72:$BB$72</c:f>
              <c:numCache>
                <c:formatCode>#,##0.00</c:formatCode>
                <c:ptCount val="41"/>
                <c:pt idx="0">
                  <c:v>3.8039519200000003E-2</c:v>
                </c:pt>
                <c:pt idx="1">
                  <c:v>3.0234619200000007E-2</c:v>
                </c:pt>
                <c:pt idx="2">
                  <c:v>3.8644082000000003E-2</c:v>
                </c:pt>
                <c:pt idx="3">
                  <c:v>3.7870508800000008E-2</c:v>
                </c:pt>
                <c:pt idx="4">
                  <c:v>4.6953084000000006E-2</c:v>
                </c:pt>
                <c:pt idx="5">
                  <c:v>4.4325818400000001E-2</c:v>
                </c:pt>
                <c:pt idx="6">
                  <c:v>4.0010942799999998E-2</c:v>
                </c:pt>
                <c:pt idx="7">
                  <c:v>5.18762132E-2</c:v>
                </c:pt>
                <c:pt idx="8">
                  <c:v>4.4289693200000001E-2</c:v>
                </c:pt>
                <c:pt idx="9">
                  <c:v>3.1198320000000002E-2</c:v>
                </c:pt>
                <c:pt idx="10">
                  <c:v>3.4467100000000007E-2</c:v>
                </c:pt>
                <c:pt idx="11">
                  <c:v>2.6090638000000003E-2</c:v>
                </c:pt>
                <c:pt idx="12">
                  <c:v>2.45346356E-2</c:v>
                </c:pt>
                <c:pt idx="13">
                  <c:v>1.848458E-2</c:v>
                </c:pt>
                <c:pt idx="14">
                  <c:v>1.6871000000000004E-2</c:v>
                </c:pt>
                <c:pt idx="15">
                  <c:v>1.7950880000000002E-2</c:v>
                </c:pt>
                <c:pt idx="16">
                  <c:v>1.5797240000000001E-2</c:v>
                </c:pt>
                <c:pt idx="17">
                  <c:v>1.5194440000000002E-2</c:v>
                </c:pt>
                <c:pt idx="18">
                  <c:v>1.0610600000000001E-2</c:v>
                </c:pt>
                <c:pt idx="19">
                  <c:v>8.463420000000001E-3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44-4153-B470-F18A5206D894}"/>
            </c:ext>
          </c:extLst>
        </c:ser>
        <c:ser>
          <c:idx val="15"/>
          <c:order val="7"/>
          <c:tx>
            <c:strRef>
              <c:f>'  '!$A$73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'!$B$73:$BB$73</c:f>
              <c:numCache>
                <c:formatCode>#,##0.00</c:formatCode>
                <c:ptCount val="41"/>
                <c:pt idx="0">
                  <c:v>8.6676968259999931E-2</c:v>
                </c:pt>
                <c:pt idx="1">
                  <c:v>8.9990861928000321E-2</c:v>
                </c:pt>
                <c:pt idx="2">
                  <c:v>7.8743985748000012E-2</c:v>
                </c:pt>
                <c:pt idx="3">
                  <c:v>7.2875201491999997E-2</c:v>
                </c:pt>
                <c:pt idx="4">
                  <c:v>7.4611388451999994E-2</c:v>
                </c:pt>
                <c:pt idx="5">
                  <c:v>8.252341860000012E-2</c:v>
                </c:pt>
                <c:pt idx="6">
                  <c:v>7.200010840000004E-2</c:v>
                </c:pt>
                <c:pt idx="7">
                  <c:v>7.7892837999999909E-2</c:v>
                </c:pt>
                <c:pt idx="8">
                  <c:v>6.6513151999999964E-2</c:v>
                </c:pt>
                <c:pt idx="9">
                  <c:v>3.7402380399999879E-2</c:v>
                </c:pt>
                <c:pt idx="10">
                  <c:v>4.160397640000002E-2</c:v>
                </c:pt>
                <c:pt idx="11">
                  <c:v>3.739700190000006E-2</c:v>
                </c:pt>
                <c:pt idx="12">
                  <c:v>3.3156853700000044E-2</c:v>
                </c:pt>
                <c:pt idx="13">
                  <c:v>3.0539402000000049E-2</c:v>
                </c:pt>
                <c:pt idx="14">
                  <c:v>3.8802874706666657E-2</c:v>
                </c:pt>
                <c:pt idx="15">
                  <c:v>4.5984797336842076E-2</c:v>
                </c:pt>
                <c:pt idx="16">
                  <c:v>3.1602325600000064E-2</c:v>
                </c:pt>
                <c:pt idx="17">
                  <c:v>3.9985471600000044E-2</c:v>
                </c:pt>
                <c:pt idx="18">
                  <c:v>3.9371977199999963E-2</c:v>
                </c:pt>
                <c:pt idx="19">
                  <c:v>4.1042690800000003E-2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144-4153-B470-F18A5206D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89678319"/>
        <c:axId val="1"/>
      </c:barChart>
      <c:barChart>
        <c:barDir val="col"/>
        <c:grouping val="stacked"/>
        <c:varyColors val="0"/>
        <c:ser>
          <c:idx val="3"/>
          <c:order val="8"/>
          <c:tx>
            <c:strRef>
              <c:f>'  '!$A$74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'!$B$74:$BB$74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8-8144-4153-B470-F18A5206D894}"/>
            </c:ext>
          </c:extLst>
        </c:ser>
        <c:ser>
          <c:idx val="2"/>
          <c:order val="9"/>
          <c:tx>
            <c:strRef>
              <c:f>'  '!$A$75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'!$B$75:$BB$75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9-8144-4153-B470-F18A5206D894}"/>
            </c:ext>
          </c:extLst>
        </c:ser>
        <c:ser>
          <c:idx val="5"/>
          <c:order val="10"/>
          <c:tx>
            <c:strRef>
              <c:f>'  '!$A$76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'!$B$76:$BB$76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A-8144-4153-B470-F18A5206D894}"/>
            </c:ext>
          </c:extLst>
        </c:ser>
        <c:ser>
          <c:idx val="6"/>
          <c:order val="11"/>
          <c:tx>
            <c:strRef>
              <c:f>'  '!$A$77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'!$B$77:$BB$77</c:f>
              <c:numCache>
                <c:formatCode>#,##0</c:formatCode>
                <c:ptCount val="41"/>
              </c:numCache>
            </c:numRef>
          </c:val>
          <c:extLst>
            <c:ext xmlns:c16="http://schemas.microsoft.com/office/drawing/2014/chart" uri="{C3380CC4-5D6E-409C-BE32-E72D297353CC}">
              <c16:uniqueId val="{0000000B-8144-4153-B470-F18A5206D894}"/>
            </c:ext>
          </c:extLst>
        </c:ser>
        <c:ser>
          <c:idx val="7"/>
          <c:order val="12"/>
          <c:tx>
            <c:strRef>
              <c:f>'  '!$A$78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'!$B$78:$BB$78</c:f>
              <c:numCache>
                <c:formatCode>General</c:formatCode>
                <c:ptCount val="41"/>
                <c:pt idx="21" formatCode="#,##0">
                  <c:v>7.048131441972</c:v>
                </c:pt>
                <c:pt idx="22" formatCode="#,##0">
                  <c:v>5.6779508523999995</c:v>
                </c:pt>
                <c:pt idx="23" formatCode="#,##0">
                  <c:v>4.2072259295999999</c:v>
                </c:pt>
                <c:pt idx="24" formatCode="#,##0">
                  <c:v>6.2149677744000007</c:v>
                </c:pt>
                <c:pt idx="25" formatCode="#,##0">
                  <c:v>7.2848816915000008</c:v>
                </c:pt>
                <c:pt idx="26" formatCode="#,##0">
                  <c:v>8.3465400017999993</c:v>
                </c:pt>
                <c:pt idx="27" formatCode="#,##0">
                  <c:v>9.8472564519999999</c:v>
                </c:pt>
                <c:pt idx="28" formatCode="#,##0">
                  <c:v>12.78355803</c:v>
                </c:pt>
                <c:pt idx="29" formatCode="#,##0">
                  <c:v>11.370837164800001</c:v>
                </c:pt>
                <c:pt idx="30" formatCode="#,##0">
                  <c:v>8.6451712512000007</c:v>
                </c:pt>
                <c:pt idx="31" formatCode="#,##0">
                  <c:v>9.3836267451000008</c:v>
                </c:pt>
                <c:pt idx="32" formatCode="#,##0">
                  <c:v>11.058664655999999</c:v>
                </c:pt>
                <c:pt idx="33" formatCode="#,##0">
                  <c:v>14.871148863999998</c:v>
                </c:pt>
                <c:pt idx="34" formatCode="#,##0">
                  <c:v>16.845277750200001</c:v>
                </c:pt>
                <c:pt idx="35" formatCode="#,##0">
                  <c:v>22.197284762000002</c:v>
                </c:pt>
                <c:pt idx="36" formatCode="#,##0">
                  <c:v>16.6370246175</c:v>
                </c:pt>
                <c:pt idx="37" formatCode="#,##0">
                  <c:v>8.3829820702999989</c:v>
                </c:pt>
                <c:pt idx="38" formatCode="#,##0">
                  <c:v>7.9121284670999996</c:v>
                </c:pt>
                <c:pt idx="39" formatCode="#,##0">
                  <c:v>11.256894002999999</c:v>
                </c:pt>
                <c:pt idx="40" formatCode="#,##0">
                  <c:v>10.186115832083335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144-4153-B470-F18A5206D894}"/>
            </c:ext>
          </c:extLst>
        </c:ser>
        <c:ser>
          <c:idx val="8"/>
          <c:order val="13"/>
          <c:tx>
            <c:strRef>
              <c:f>'  '!$A$79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CC" mc:Ignorable="a14" a14:legacySpreadsheetColorIndex="45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'!$B$79:$BB$79</c:f>
              <c:numCache>
                <c:formatCode>General</c:formatCode>
                <c:ptCount val="41"/>
                <c:pt idx="21" formatCode="#,##0">
                  <c:v>19.938253650894001</c:v>
                </c:pt>
                <c:pt idx="22" formatCode="#,##0">
                  <c:v>21.733584309599998</c:v>
                </c:pt>
                <c:pt idx="23" formatCode="#,##0">
                  <c:v>19.180204310400001</c:v>
                </c:pt>
                <c:pt idx="24" formatCode="#,##0">
                  <c:v>15.9704750352</c:v>
                </c:pt>
                <c:pt idx="25" formatCode="#,##0">
                  <c:v>19.666906095900003</c:v>
                </c:pt>
                <c:pt idx="26" formatCode="#,##0">
                  <c:v>20.044347008400003</c:v>
                </c:pt>
                <c:pt idx="27" formatCode="#,##0">
                  <c:v>20.0205646008</c:v>
                </c:pt>
                <c:pt idx="28" formatCode="#,##0">
                  <c:v>23.145753663499999</c:v>
                </c:pt>
                <c:pt idx="29" formatCode="#,##0">
                  <c:v>20.332125934</c:v>
                </c:pt>
                <c:pt idx="30" formatCode="#,##0">
                  <c:v>13.140716261200001</c:v>
                </c:pt>
                <c:pt idx="31" formatCode="#,##0">
                  <c:v>12.4080018345</c:v>
                </c:pt>
                <c:pt idx="32" formatCode="#,##0">
                  <c:v>8.1655429919999989</c:v>
                </c:pt>
                <c:pt idx="33" formatCode="#,##0">
                  <c:v>9.0037537743999998</c:v>
                </c:pt>
                <c:pt idx="34" formatCode="#,##0">
                  <c:v>9.590789151600001</c:v>
                </c:pt>
                <c:pt idx="35" formatCode="#,##0">
                  <c:v>9.3328360504999992</c:v>
                </c:pt>
                <c:pt idx="36" formatCode="#,##0">
                  <c:v>6.1412777719999996</c:v>
                </c:pt>
                <c:pt idx="37" formatCode="#,##0">
                  <c:v>6.4881685122999997</c:v>
                </c:pt>
                <c:pt idx="38" formatCode="#,##0">
                  <c:v>5.0649444274000004</c:v>
                </c:pt>
                <c:pt idx="39" formatCode="#,##0">
                  <c:v>3.4966658269999997</c:v>
                </c:pt>
                <c:pt idx="40" formatCode="#,##0">
                  <c:v>2.7852568725000002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144-4153-B470-F18A5206D894}"/>
            </c:ext>
          </c:extLst>
        </c:ser>
        <c:ser>
          <c:idx val="12"/>
          <c:order val="14"/>
          <c:tx>
            <c:strRef>
              <c:f>'  '!$A$80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'!$B$80:$BB$80</c:f>
              <c:numCache>
                <c:formatCode>General</c:formatCode>
                <c:ptCount val="41"/>
                <c:pt idx="21" formatCode="#,##0">
                  <c:v>11.588223185285999</c:v>
                </c:pt>
                <c:pt idx="22" formatCode="#,##0">
                  <c:v>13.423315492</c:v>
                </c:pt>
                <c:pt idx="23" formatCode="#,##0">
                  <c:v>10.729897190399999</c:v>
                </c:pt>
                <c:pt idx="24" formatCode="#,##0">
                  <c:v>13.821374896000002</c:v>
                </c:pt>
                <c:pt idx="25" formatCode="#,##0">
                  <c:v>17.1554185082</c:v>
                </c:pt>
                <c:pt idx="26" formatCode="#,##0">
                  <c:v>20.262899299499999</c:v>
                </c:pt>
                <c:pt idx="27" formatCode="#,##0">
                  <c:v>17.402097437200002</c:v>
                </c:pt>
                <c:pt idx="28" formatCode="#,##0">
                  <c:v>19.07692144</c:v>
                </c:pt>
                <c:pt idx="29" formatCode="#,##0">
                  <c:v>22.126750499200003</c:v>
                </c:pt>
                <c:pt idx="30" formatCode="#,##0">
                  <c:v>12.825088363999999</c:v>
                </c:pt>
                <c:pt idx="31" formatCode="#,##0">
                  <c:v>13.983271488</c:v>
                </c:pt>
                <c:pt idx="32" formatCode="#,##0">
                  <c:v>11.175662255999999</c:v>
                </c:pt>
                <c:pt idx="33" formatCode="#,##0">
                  <c:v>14.3185024224</c:v>
                </c:pt>
                <c:pt idx="34" formatCode="#,##0">
                  <c:v>10.715191814100001</c:v>
                </c:pt>
                <c:pt idx="35" formatCode="#,##0">
                  <c:v>8.4535311275000016</c:v>
                </c:pt>
                <c:pt idx="36" formatCode="#,##0">
                  <c:v>5.4780475189999995</c:v>
                </c:pt>
                <c:pt idx="37" formatCode="#,##0">
                  <c:v>6.0387527226</c:v>
                </c:pt>
                <c:pt idx="38" formatCode="#,##0">
                  <c:v>3.9037630775000003</c:v>
                </c:pt>
                <c:pt idx="39" formatCode="#,##0">
                  <c:v>3.5552139020000002</c:v>
                </c:pt>
                <c:pt idx="40" formatCode="#,##0">
                  <c:v>2.4085092437499998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44-4153-B470-F18A5206D894}"/>
            </c:ext>
          </c:extLst>
        </c:ser>
        <c:ser>
          <c:idx val="13"/>
          <c:order val="15"/>
          <c:tx>
            <c:strRef>
              <c:f>'  '!$A$81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'!$B$81:$BB$81</c:f>
              <c:numCache>
                <c:formatCode>General</c:formatCode>
                <c:ptCount val="41"/>
                <c:pt idx="21" formatCode="#,##0">
                  <c:v>83.996226649460993</c:v>
                </c:pt>
                <c:pt idx="22" formatCode="#,##0">
                  <c:v>85.722411318399992</c:v>
                </c:pt>
                <c:pt idx="23" formatCode="#,##0">
                  <c:v>82.959032164800007</c:v>
                </c:pt>
                <c:pt idx="24" formatCode="#,##0">
                  <c:v>78.785530275200003</c:v>
                </c:pt>
                <c:pt idx="25" formatCode="#,##0">
                  <c:v>88.363711688700008</c:v>
                </c:pt>
                <c:pt idx="26" formatCode="#,##0">
                  <c:v>87.928443302700018</c:v>
                </c:pt>
                <c:pt idx="27" formatCode="#,##0">
                  <c:v>81.608081101600007</c:v>
                </c:pt>
                <c:pt idx="28" formatCode="#,##0">
                  <c:v>98.560536745500016</c:v>
                </c:pt>
                <c:pt idx="29" formatCode="#,##0">
                  <c:v>103.3005290168</c:v>
                </c:pt>
                <c:pt idx="30" formatCode="#,##0">
                  <c:v>51.586347432399997</c:v>
                </c:pt>
                <c:pt idx="31" formatCode="#,##0">
                  <c:v>44.201062524600005</c:v>
                </c:pt>
                <c:pt idx="32" formatCode="#,##0">
                  <c:v>40.608960768000003</c:v>
                </c:pt>
                <c:pt idx="33" formatCode="#,##0">
                  <c:v>32.474537990399995</c:v>
                </c:pt>
                <c:pt idx="34" formatCode="#,##0">
                  <c:v>29.666968974300001</c:v>
                </c:pt>
                <c:pt idx="35" formatCode="#,##0">
                  <c:v>34.902215164500006</c:v>
                </c:pt>
                <c:pt idx="36" formatCode="#,##0">
                  <c:v>32.246782046499995</c:v>
                </c:pt>
                <c:pt idx="37" formatCode="#,##0">
                  <c:v>29.475797279799995</c:v>
                </c:pt>
                <c:pt idx="38" formatCode="#,##0">
                  <c:v>20.630756503499999</c:v>
                </c:pt>
                <c:pt idx="39" formatCode="#,##0">
                  <c:v>19.296318846000002</c:v>
                </c:pt>
                <c:pt idx="40" formatCode="#,##0">
                  <c:v>19.555240357500001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144-4153-B470-F18A5206D894}"/>
            </c:ext>
          </c:extLst>
        </c:ser>
        <c:ser>
          <c:idx val="16"/>
          <c:order val="16"/>
          <c:tx>
            <c:strRef>
              <c:f>'  '!$A$82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'!$B$82:$BB$82</c:f>
              <c:numCache>
                <c:formatCode>General</c:formatCode>
                <c:ptCount val="41"/>
                <c:pt idx="21" formatCode="#,##0">
                  <c:v>8.0982387839999994</c:v>
                </c:pt>
                <c:pt idx="22" formatCode="#,##0">
                  <c:v>7.4643307331999997</c:v>
                </c:pt>
                <c:pt idx="23" formatCode="#,##0">
                  <c:v>4.3656073103999997</c:v>
                </c:pt>
                <c:pt idx="24" formatCode="#,##0">
                  <c:v>2.7257870304000003</c:v>
                </c:pt>
                <c:pt idx="25" formatCode="#,##0">
                  <c:v>3.7469738481000001</c:v>
                </c:pt>
                <c:pt idx="26" formatCode="#,##0">
                  <c:v>5.9691880677000002</c:v>
                </c:pt>
                <c:pt idx="27" formatCode="#,##0">
                  <c:v>6.5562999731999998</c:v>
                </c:pt>
                <c:pt idx="28" formatCode="#,##0">
                  <c:v>11.663440157</c:v>
                </c:pt>
                <c:pt idx="29" formatCode="#,##0">
                  <c:v>13.111462778800002</c:v>
                </c:pt>
                <c:pt idx="30" formatCode="#,##0">
                  <c:v>7.2713448588</c:v>
                </c:pt>
                <c:pt idx="31" formatCode="#,##0">
                  <c:v>6.6455418735000009</c:v>
                </c:pt>
                <c:pt idx="32" formatCode="#,##0">
                  <c:v>9.4075355040000002</c:v>
                </c:pt>
                <c:pt idx="33" formatCode="#,##0">
                  <c:v>4.3337396080000001</c:v>
                </c:pt>
                <c:pt idx="34" formatCode="#,##0">
                  <c:v>1.0808064519</c:v>
                </c:pt>
                <c:pt idx="35" formatCode="#,##0">
                  <c:v>1.7681870025000002</c:v>
                </c:pt>
                <c:pt idx="36" formatCode="#,##0">
                  <c:v>1.9443199754999998</c:v>
                </c:pt>
                <c:pt idx="37" formatCode="#,##0">
                  <c:v>1.6409073015</c:v>
                </c:pt>
                <c:pt idx="38" formatCode="#,##0">
                  <c:v>0.89053912089999987</c:v>
                </c:pt>
                <c:pt idx="39" formatCode="#,##0">
                  <c:v>1.227553839</c:v>
                </c:pt>
                <c:pt idx="40" formatCode="#,##0">
                  <c:v>0.79969710291666662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144-4153-B470-F18A5206D894}"/>
            </c:ext>
          </c:extLst>
        </c:ser>
        <c:ser>
          <c:idx val="17"/>
          <c:order val="17"/>
          <c:tx>
            <c:strRef>
              <c:f>'  '!$A$83</c:f>
              <c:strCache>
                <c:ptCount val="1"/>
                <c:pt idx="0">
                  <c:v>Spain</c:v>
                </c:pt>
              </c:strCache>
            </c:strRef>
          </c:tx>
          <c:spPr>
            <a:pattFill prst="dkVert">
              <a:fgClr>
                <a:srgbClr xmlns:mc="http://schemas.openxmlformats.org/markup-compatibility/2006" xmlns:a14="http://schemas.microsoft.com/office/drawing/2010/main" val="C0C0C0" mc:Ignorable="a14" a14:legacySpreadsheetColorIndex="2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'!$B$83:$BB$83</c:f>
              <c:numCache>
                <c:formatCode>General</c:formatCode>
                <c:ptCount val="41"/>
                <c:pt idx="21" formatCode="#,##0">
                  <c:v>64.011213243216005</c:v>
                </c:pt>
                <c:pt idx="22" formatCode="#,##0">
                  <c:v>70.714790173600008</c:v>
                </c:pt>
                <c:pt idx="23" formatCode="#,##0">
                  <c:v>56.763483863999994</c:v>
                </c:pt>
                <c:pt idx="24" formatCode="#,##0">
                  <c:v>56.854421948800002</c:v>
                </c:pt>
                <c:pt idx="25" formatCode="#,##0">
                  <c:v>77.078673987000016</c:v>
                </c:pt>
                <c:pt idx="26" formatCode="#,##0">
                  <c:v>78.332142645900007</c:v>
                </c:pt>
                <c:pt idx="27" formatCode="#,##0">
                  <c:v>59.12092169080001</c:v>
                </c:pt>
                <c:pt idx="28" formatCode="#,##0">
                  <c:v>53.387711007500002</c:v>
                </c:pt>
                <c:pt idx="29" formatCode="#,##0">
                  <c:v>51.886094051200011</c:v>
                </c:pt>
                <c:pt idx="30" formatCode="#,##0">
                  <c:v>16.030655383599999</c:v>
                </c:pt>
                <c:pt idx="31" formatCode="#,##0">
                  <c:v>18.294952979700003</c:v>
                </c:pt>
                <c:pt idx="32" formatCode="#,##0">
                  <c:v>18.085825872000001</c:v>
                </c:pt>
                <c:pt idx="33" formatCode="#,##0">
                  <c:v>13.452741227200001</c:v>
                </c:pt>
                <c:pt idx="34" formatCode="#,##0">
                  <c:v>12.7958092113</c:v>
                </c:pt>
                <c:pt idx="35" formatCode="#,##0">
                  <c:v>16.554209998000001</c:v>
                </c:pt>
                <c:pt idx="36" formatCode="#,##0">
                  <c:v>11.232451516999999</c:v>
                </c:pt>
                <c:pt idx="37" formatCode="#,##0">
                  <c:v>10.253644177199998</c:v>
                </c:pt>
                <c:pt idx="38" formatCode="#,##0">
                  <c:v>10.1552698247</c:v>
                </c:pt>
                <c:pt idx="39" formatCode="#,##0">
                  <c:v>14.118833742000001</c:v>
                </c:pt>
                <c:pt idx="40" formatCode="#,##0">
                  <c:v>9.2604723216666667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144-4153-B470-F18A5206D894}"/>
            </c:ext>
          </c:extLst>
        </c:ser>
        <c:ser>
          <c:idx val="18"/>
          <c:order val="18"/>
          <c:tx>
            <c:strRef>
              <c:f>'  '!$A$84</c:f>
              <c:strCache>
                <c:ptCount val="1"/>
                <c:pt idx="0">
                  <c:v>UK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'!$B$84:$BB$84</c:f>
              <c:numCache>
                <c:formatCode>General</c:formatCode>
                <c:ptCount val="41"/>
                <c:pt idx="21" formatCode="#,##0">
                  <c:v>11.819226185490001</c:v>
                </c:pt>
                <c:pt idx="22" formatCode="#,##0">
                  <c:v>9.3362663863999984</c:v>
                </c:pt>
                <c:pt idx="23" formatCode="#,##0">
                  <c:v>12.056072822400001</c:v>
                </c:pt>
                <c:pt idx="24" formatCode="#,##0">
                  <c:v>13.814899907200001</c:v>
                </c:pt>
                <c:pt idx="25" formatCode="#,##0">
                  <c:v>19.899009128599999</c:v>
                </c:pt>
                <c:pt idx="26" formatCode="#,##0">
                  <c:v>18.161113027200003</c:v>
                </c:pt>
                <c:pt idx="27" formatCode="#,##0">
                  <c:v>17.552476882400001</c:v>
                </c:pt>
                <c:pt idx="28" formatCode="#,##0">
                  <c:v>25.848541382500002</c:v>
                </c:pt>
                <c:pt idx="29" formatCode="#,##0">
                  <c:v>22.491851595600004</c:v>
                </c:pt>
                <c:pt idx="30" formatCode="#,##0">
                  <c:v>14.078076258399999</c:v>
                </c:pt>
                <c:pt idx="31" formatCode="#,##0">
                  <c:v>15.665273248500002</c:v>
                </c:pt>
                <c:pt idx="32" formatCode="#,##0">
                  <c:v>13.699125792</c:v>
                </c:pt>
                <c:pt idx="33" formatCode="#,##0">
                  <c:v>12.4805240736</c:v>
                </c:pt>
                <c:pt idx="34" formatCode="#,##0">
                  <c:v>8.8136660456999998</c:v>
                </c:pt>
                <c:pt idx="35" formatCode="#,##0">
                  <c:v>8.1895196509999995</c:v>
                </c:pt>
                <c:pt idx="36" formatCode="#,##0">
                  <c:v>7.807499353499999</c:v>
                </c:pt>
                <c:pt idx="37" formatCode="#,##0">
                  <c:v>7.0461247022000002</c:v>
                </c:pt>
                <c:pt idx="38" formatCode="#,##0">
                  <c:v>7.2274952464000002</c:v>
                </c:pt>
                <c:pt idx="39" formatCode="#,##0">
                  <c:v>5.3672824329999997</c:v>
                </c:pt>
                <c:pt idx="40" formatCode="#,##0">
                  <c:v>3.8542272020833335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8144-4153-B470-F18A5206D894}"/>
            </c:ext>
          </c:extLst>
        </c:ser>
        <c:ser>
          <c:idx val="19"/>
          <c:order val="19"/>
          <c:tx>
            <c:strRef>
              <c:f>'  '!$A$85</c:f>
              <c:strCache>
                <c:ptCount val="1"/>
                <c:pt idx="0">
                  <c:v>Others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'  '!$B$65:$BB$65</c:f>
              <c:numCache>
                <c:formatCode>General</c:formatCode>
                <c:ptCount val="4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</c:numCache>
            </c:numRef>
          </c:cat>
          <c:val>
            <c:numRef>
              <c:f>'  '!$B$85:$BB$85</c:f>
              <c:numCache>
                <c:formatCode>General</c:formatCode>
                <c:ptCount val="41"/>
                <c:pt idx="21" formatCode="#,##0">
                  <c:v>24.862822315787014</c:v>
                </c:pt>
                <c:pt idx="22" formatCode="#,##0">
                  <c:v>26.616662334400019</c:v>
                </c:pt>
                <c:pt idx="23" formatCode="#,##0">
                  <c:v>22.301806830400011</c:v>
                </c:pt>
                <c:pt idx="24" formatCode="#,##0">
                  <c:v>27.401813323199974</c:v>
                </c:pt>
                <c:pt idx="25" formatCode="#,##0">
                  <c:v>34.191244386600005</c:v>
                </c:pt>
                <c:pt idx="26" formatCode="#,##0">
                  <c:v>35.825591287199984</c:v>
                </c:pt>
                <c:pt idx="27" formatCode="#,##0">
                  <c:v>31.693384350000088</c:v>
                </c:pt>
                <c:pt idx="28" formatCode="#,##0">
                  <c:v>37.940997377499968</c:v>
                </c:pt>
                <c:pt idx="29" formatCode="#,##0">
                  <c:v>35.844721190799987</c:v>
                </c:pt>
                <c:pt idx="30" formatCode="#,##0">
                  <c:v>17.419056041199966</c:v>
                </c:pt>
                <c:pt idx="31" formatCode="#,##0">
                  <c:v>16.620802014599988</c:v>
                </c:pt>
                <c:pt idx="32" formatCode="#,##0">
                  <c:v>15.160624175999999</c:v>
                </c:pt>
                <c:pt idx="33" formatCode="#,##0">
                  <c:v>13.054660080000019</c:v>
                </c:pt>
                <c:pt idx="34" formatCode="#,##0">
                  <c:v>10.985109545700013</c:v>
                </c:pt>
                <c:pt idx="35" formatCode="#,##0">
                  <c:v>13.763827269499984</c:v>
                </c:pt>
                <c:pt idx="36" formatCode="#,##0">
                  <c:v>14.16746068499998</c:v>
                </c:pt>
                <c:pt idx="37" formatCode="#,##0">
                  <c:v>12.274810370199987</c:v>
                </c:pt>
                <c:pt idx="38" formatCode="#,##0">
                  <c:v>11.9442774308</c:v>
                </c:pt>
                <c:pt idx="39" formatCode="#,##0">
                  <c:v>12.956885341500012</c:v>
                </c:pt>
                <c:pt idx="40" formatCode="#,##0">
                  <c:v>11.936361576666677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8144-4153-B470-F18A5206D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"/>
        <c:axId val="4"/>
      </c:barChart>
      <c:catAx>
        <c:axId val="11896783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1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Estimated RWE volume</a:t>
                </a:r>
                <a:endParaRPr lang="en-GB" sz="1100" b="0" i="0" u="none" strike="noStrike" baseline="0">
                  <a:solidFill>
                    <a:srgbClr val="993300"/>
                  </a:solidFill>
                  <a:latin typeface="Arial"/>
                  <a:cs typeface="Arial"/>
                </a:endParaRPr>
              </a:p>
              <a:p>
                <a:pPr>
                  <a:defRPr sz="1175" b="1" i="0" u="none" strike="noStrike" baseline="0">
                    <a:solidFill>
                      <a:srgbClr val="9933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993300"/>
                    </a:solidFill>
                    <a:latin typeface="Arial"/>
                    <a:cs typeface="Arial"/>
                  </a:rPr>
                  <a:t>(million cubic metres)</a:t>
                </a:r>
              </a:p>
            </c:rich>
          </c:tx>
          <c:layout>
            <c:manualLayout>
              <c:xMode val="edge"/>
              <c:yMode val="edge"/>
              <c:x val="2.3959071360910692E-2"/>
              <c:y val="0.1450047570835530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9933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678319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1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Import value</a:t>
                </a:r>
                <a:endParaRPr lang="en-GB" sz="1075" b="0" i="0" u="none" strike="noStrike" baseline="0">
                  <a:solidFill>
                    <a:srgbClr val="0000FF"/>
                  </a:solidFill>
                  <a:latin typeface="Arial"/>
                  <a:cs typeface="Arial"/>
                </a:endParaRPr>
              </a:p>
              <a:p>
                <a:pPr>
                  <a:defRPr sz="117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(</a:t>
                </a:r>
                <a:r>
                  <a:rPr lang="en-GB" sz="1075" b="0" i="0" u="none" strike="noStrike" baseline="0">
                    <a:solidFill>
                      <a:srgbClr val="0000FF"/>
                    </a:solidFill>
                    <a:latin typeface="Arial"/>
                    <a:cs typeface="Arial"/>
                  </a:rPr>
                  <a:t> (US$ million, cif, nominal) </a:t>
                </a:r>
                <a:r>
                  <a:rPr lang="en-GB" sz="1075" b="0" i="0" u="none" strike="noStrike" baseline="0">
                    <a:solidFill>
                      <a:srgbClr val="FFFFFF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9094030129597841"/>
              <c:y val="0.143338035737765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479458668882057E-2"/>
          <c:y val="0.87169526384710594"/>
          <c:w val="0.82919220883847444"/>
          <c:h val="0.1016700020930659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106</xdr:row>
      <xdr:rowOff>0</xdr:rowOff>
    </xdr:from>
    <xdr:to>
      <xdr:col>11</xdr:col>
      <xdr:colOff>0</xdr:colOff>
      <xdr:row>130</xdr:row>
      <xdr:rowOff>0</xdr:rowOff>
    </xdr:to>
    <xdr:graphicFrame macro="">
      <xdr:nvGraphicFramePr>
        <xdr:cNvPr id="235534" name="Chart 14">
          <a:extLst>
            <a:ext uri="{FF2B5EF4-FFF2-40B4-BE49-F238E27FC236}">
              <a16:creationId xmlns:a16="http://schemas.microsoft.com/office/drawing/2014/main" id="{4D912B38-2E8A-45AD-95D2-64DFD44D24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54</xdr:row>
      <xdr:rowOff>0</xdr:rowOff>
    </xdr:from>
    <xdr:to>
      <xdr:col>11</xdr:col>
      <xdr:colOff>0</xdr:colOff>
      <xdr:row>78</xdr:row>
      <xdr:rowOff>0</xdr:rowOff>
    </xdr:to>
    <xdr:graphicFrame macro="">
      <xdr:nvGraphicFramePr>
        <xdr:cNvPr id="235537" name="Chart 17">
          <a:extLst>
            <a:ext uri="{FF2B5EF4-FFF2-40B4-BE49-F238E27FC236}">
              <a16:creationId xmlns:a16="http://schemas.microsoft.com/office/drawing/2014/main" id="{86A426DD-5BC3-4066-BB60-965C4DAA9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11</xdr:col>
      <xdr:colOff>0</xdr:colOff>
      <xdr:row>26</xdr:row>
      <xdr:rowOff>0</xdr:rowOff>
    </xdr:to>
    <xdr:graphicFrame macro="">
      <xdr:nvGraphicFramePr>
        <xdr:cNvPr id="235538" name="Chart 18">
          <a:extLst>
            <a:ext uri="{FF2B5EF4-FFF2-40B4-BE49-F238E27FC236}">
              <a16:creationId xmlns:a16="http://schemas.microsoft.com/office/drawing/2014/main" id="{2013A9A4-9BE1-49A7-87B8-9D8547E2B9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80</xdr:row>
      <xdr:rowOff>0</xdr:rowOff>
    </xdr:from>
    <xdr:to>
      <xdr:col>11</xdr:col>
      <xdr:colOff>6350</xdr:colOff>
      <xdr:row>104</xdr:row>
      <xdr:rowOff>0</xdr:rowOff>
    </xdr:to>
    <xdr:graphicFrame macro="">
      <xdr:nvGraphicFramePr>
        <xdr:cNvPr id="235539" name="Chart 19">
          <a:extLst>
            <a:ext uri="{FF2B5EF4-FFF2-40B4-BE49-F238E27FC236}">
              <a16:creationId xmlns:a16="http://schemas.microsoft.com/office/drawing/2014/main" id="{2C73F25D-9E68-4687-A8C6-074C53633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132</xdr:row>
      <xdr:rowOff>0</xdr:rowOff>
    </xdr:from>
    <xdr:to>
      <xdr:col>11</xdr:col>
      <xdr:colOff>6350</xdr:colOff>
      <xdr:row>156</xdr:row>
      <xdr:rowOff>0</xdr:rowOff>
    </xdr:to>
    <xdr:graphicFrame macro="">
      <xdr:nvGraphicFramePr>
        <xdr:cNvPr id="235540" name="Chart 20">
          <a:extLst>
            <a:ext uri="{FF2B5EF4-FFF2-40B4-BE49-F238E27FC236}">
              <a16:creationId xmlns:a16="http://schemas.microsoft.com/office/drawing/2014/main" id="{0F888F47-A3F8-4845-8B96-04528AA8B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158</xdr:row>
      <xdr:rowOff>0</xdr:rowOff>
    </xdr:from>
    <xdr:to>
      <xdr:col>11</xdr:col>
      <xdr:colOff>0</xdr:colOff>
      <xdr:row>182</xdr:row>
      <xdr:rowOff>0</xdr:rowOff>
    </xdr:to>
    <xdr:graphicFrame macro="">
      <xdr:nvGraphicFramePr>
        <xdr:cNvPr id="235541" name="Chart 21">
          <a:extLst>
            <a:ext uri="{FF2B5EF4-FFF2-40B4-BE49-F238E27FC236}">
              <a16:creationId xmlns:a16="http://schemas.microsoft.com/office/drawing/2014/main" id="{5EB8F9B2-A5DC-4736-8EB9-73AAF05E2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28</xdr:row>
      <xdr:rowOff>0</xdr:rowOff>
    </xdr:from>
    <xdr:to>
      <xdr:col>11</xdr:col>
      <xdr:colOff>0</xdr:colOff>
      <xdr:row>52</xdr:row>
      <xdr:rowOff>0</xdr:rowOff>
    </xdr:to>
    <xdr:graphicFrame macro="">
      <xdr:nvGraphicFramePr>
        <xdr:cNvPr id="235551" name="Chart 31">
          <a:extLst>
            <a:ext uri="{FF2B5EF4-FFF2-40B4-BE49-F238E27FC236}">
              <a16:creationId xmlns:a16="http://schemas.microsoft.com/office/drawing/2014/main" id="{449D9801-1B37-49D4-B21A-23CFAF949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184</xdr:row>
      <xdr:rowOff>0</xdr:rowOff>
    </xdr:from>
    <xdr:to>
      <xdr:col>11</xdr:col>
      <xdr:colOff>0</xdr:colOff>
      <xdr:row>208</xdr:row>
      <xdr:rowOff>0</xdr:rowOff>
    </xdr:to>
    <xdr:graphicFrame macro="">
      <xdr:nvGraphicFramePr>
        <xdr:cNvPr id="235554" name="Chart 34">
          <a:extLst>
            <a:ext uri="{FF2B5EF4-FFF2-40B4-BE49-F238E27FC236}">
              <a16:creationId xmlns:a16="http://schemas.microsoft.com/office/drawing/2014/main" id="{1C2E7B97-AEA8-4A20-BEBC-00A29C9D97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0.17623</cdr:x>
      <cdr:y>0.83095</cdr:y>
    </cdr:from>
    <cdr:to>
      <cdr:x>0.45649</cdr:x>
      <cdr:y>0.89178</cdr:y>
    </cdr:to>
    <cdr:sp macro="" textlink="">
      <cdr:nvSpPr>
        <cdr:cNvPr id="302083" name="Text Box 8195">
          <a:extLst xmlns:a="http://schemas.openxmlformats.org/drawingml/2006/main">
            <a:ext uri="{FF2B5EF4-FFF2-40B4-BE49-F238E27FC236}">
              <a16:creationId xmlns:a16="http://schemas.microsoft.com/office/drawing/2014/main" id="{02E246ED-F271-4177-8DDB-9DDDA43E115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5428" y="3171190"/>
          <a:ext cx="1710214" cy="232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175" b="0" i="0" u="none" strike="noStrike" baseline="0">
              <a:solidFill>
                <a:srgbClr val="993300"/>
              </a:solidFill>
              <a:latin typeface="Arial"/>
              <a:cs typeface="Arial"/>
            </a:rPr>
            <a:t>Volume</a:t>
          </a:r>
        </a:p>
      </cdr:txBody>
    </cdr:sp>
  </cdr:relSizeAnchor>
  <cdr:relSizeAnchor xmlns:cdr="http://schemas.openxmlformats.org/drawingml/2006/chartDrawing">
    <cdr:from>
      <cdr:x>0.59145</cdr:x>
      <cdr:y>0.83095</cdr:y>
    </cdr:from>
    <cdr:to>
      <cdr:x>0.77067</cdr:x>
      <cdr:y>0.89178</cdr:y>
    </cdr:to>
    <cdr:sp macro="" textlink="">
      <cdr:nvSpPr>
        <cdr:cNvPr id="302084" name="Text Box 8196">
          <a:extLst xmlns:a="http://schemas.openxmlformats.org/drawingml/2006/main">
            <a:ext uri="{FF2B5EF4-FFF2-40B4-BE49-F238E27FC236}">
              <a16:creationId xmlns:a16="http://schemas.microsoft.com/office/drawing/2014/main" id="{F7C28E18-2BD5-4C8B-B41E-4526666917F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09245" y="3171190"/>
          <a:ext cx="1093636" cy="232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175" b="0" i="0" u="none" strike="noStrike" baseline="0">
              <a:solidFill>
                <a:srgbClr val="0000FF"/>
              </a:solidFill>
              <a:latin typeface="Arial"/>
              <a:cs typeface="Arial"/>
            </a:rPr>
            <a:t>Export value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0.15361</cdr:x>
      <cdr:y>0.82608</cdr:y>
    </cdr:from>
    <cdr:to>
      <cdr:x>0.46583</cdr:x>
      <cdr:y>0.87986</cdr:y>
    </cdr:to>
    <cdr:sp macro="" textlink="">
      <cdr:nvSpPr>
        <cdr:cNvPr id="358401" name="Text Box 3073">
          <a:extLst xmlns:a="http://schemas.openxmlformats.org/drawingml/2006/main">
            <a:ext uri="{FF2B5EF4-FFF2-40B4-BE49-F238E27FC236}">
              <a16:creationId xmlns:a16="http://schemas.microsoft.com/office/drawing/2014/main" id="{571EF9C7-C593-4426-BB47-6A975CD83F4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7411" y="3152616"/>
          <a:ext cx="1905238" cy="2052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993300"/>
              </a:solidFill>
              <a:latin typeface="Arial"/>
              <a:cs typeface="Arial"/>
            </a:rPr>
            <a:t>Volume</a:t>
          </a:r>
        </a:p>
      </cdr:txBody>
    </cdr:sp>
  </cdr:relSizeAnchor>
  <cdr:relSizeAnchor xmlns:cdr="http://schemas.openxmlformats.org/drawingml/2006/chartDrawing">
    <cdr:from>
      <cdr:x>0.58776</cdr:x>
      <cdr:y>0.8234</cdr:y>
    </cdr:from>
    <cdr:to>
      <cdr:x>0.7628</cdr:x>
      <cdr:y>0.87986</cdr:y>
    </cdr:to>
    <cdr:sp macro="" textlink="">
      <cdr:nvSpPr>
        <cdr:cNvPr id="358402" name="Text Box 3074">
          <a:extLst xmlns:a="http://schemas.openxmlformats.org/drawingml/2006/main">
            <a:ext uri="{FF2B5EF4-FFF2-40B4-BE49-F238E27FC236}">
              <a16:creationId xmlns:a16="http://schemas.microsoft.com/office/drawing/2014/main" id="{C95C8FCB-7334-4AD2-B4BF-C3FAD6BF744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6742" y="3142401"/>
          <a:ext cx="1068133" cy="2154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Export value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0.18041</cdr:x>
      <cdr:y>0.78471</cdr:y>
    </cdr:from>
    <cdr:to>
      <cdr:x>0.4646</cdr:x>
      <cdr:y>0.83849</cdr:y>
    </cdr:to>
    <cdr:sp macro="" textlink="">
      <cdr:nvSpPr>
        <cdr:cNvPr id="359425" name="Text Box 1">
          <a:extLst xmlns:a="http://schemas.openxmlformats.org/drawingml/2006/main">
            <a:ext uri="{FF2B5EF4-FFF2-40B4-BE49-F238E27FC236}">
              <a16:creationId xmlns:a16="http://schemas.microsoft.com/office/drawing/2014/main" id="{1C3E93F0-4629-471D-AF0A-4F93B556A6F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931" y="2994739"/>
          <a:ext cx="1734217" cy="2052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993300"/>
              </a:solidFill>
              <a:latin typeface="Arial"/>
              <a:cs typeface="Arial"/>
            </a:rPr>
            <a:t>Estimated RWE volume</a:t>
          </a:r>
        </a:p>
      </cdr:txBody>
    </cdr:sp>
  </cdr:relSizeAnchor>
  <cdr:relSizeAnchor xmlns:cdr="http://schemas.openxmlformats.org/drawingml/2006/chartDrawing">
    <cdr:from>
      <cdr:x>0.59121</cdr:x>
      <cdr:y>0.78569</cdr:y>
    </cdr:from>
    <cdr:to>
      <cdr:x>0.76452</cdr:x>
      <cdr:y>0.84287</cdr:y>
    </cdr:to>
    <cdr:sp macro="" textlink="">
      <cdr:nvSpPr>
        <cdr:cNvPr id="359426" name="Text Box 2">
          <a:extLst xmlns:a="http://schemas.openxmlformats.org/drawingml/2006/main">
            <a:ext uri="{FF2B5EF4-FFF2-40B4-BE49-F238E27FC236}">
              <a16:creationId xmlns:a16="http://schemas.microsoft.com/office/drawing/2014/main" id="{ED8E5940-2312-4095-AF64-FD5800AFD1C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07745" y="2998454"/>
          <a:ext cx="1057632" cy="218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Export value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0.17689</cdr:x>
      <cdr:y>0.7979</cdr:y>
    </cdr:from>
    <cdr:to>
      <cdr:x>0.46993</cdr:x>
      <cdr:y>0.85119</cdr:y>
    </cdr:to>
    <cdr:sp macro="" textlink="">
      <cdr:nvSpPr>
        <cdr:cNvPr id="375809" name="Text Box 1025">
          <a:extLst xmlns:a="http://schemas.openxmlformats.org/drawingml/2006/main">
            <a:ext uri="{FF2B5EF4-FFF2-40B4-BE49-F238E27FC236}">
              <a16:creationId xmlns:a16="http://schemas.microsoft.com/office/drawing/2014/main" id="{B2204DF7-31BD-4256-84FE-C01857E27EE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79455" y="3039999"/>
          <a:ext cx="1788233" cy="2030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993300"/>
              </a:solidFill>
              <a:latin typeface="Arial"/>
              <a:cs typeface="Arial"/>
            </a:rPr>
            <a:t>Volume</a:t>
          </a:r>
        </a:p>
      </cdr:txBody>
    </cdr:sp>
  </cdr:relSizeAnchor>
  <cdr:relSizeAnchor xmlns:cdr="http://schemas.openxmlformats.org/drawingml/2006/chartDrawing">
    <cdr:from>
      <cdr:x>0.58621</cdr:x>
      <cdr:y>0.79571</cdr:y>
    </cdr:from>
    <cdr:to>
      <cdr:x>0.74626</cdr:x>
      <cdr:y>0.85119</cdr:y>
    </cdr:to>
    <cdr:sp macro="" textlink="">
      <cdr:nvSpPr>
        <cdr:cNvPr id="375810" name="Text Box 1026">
          <a:extLst xmlns:a="http://schemas.openxmlformats.org/drawingml/2006/main">
            <a:ext uri="{FF2B5EF4-FFF2-40B4-BE49-F238E27FC236}">
              <a16:creationId xmlns:a16="http://schemas.microsoft.com/office/drawing/2014/main" id="{CE4EE36B-F4B5-4F7C-A89C-7E3E9D72630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69" y="3031655"/>
          <a:ext cx="976681" cy="211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Export value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0.19294</cdr:x>
      <cdr:y>0.82073</cdr:y>
    </cdr:from>
    <cdr:to>
      <cdr:x>0.43362</cdr:x>
      <cdr:y>0.88181</cdr:y>
    </cdr:to>
    <cdr:sp macro="" textlink="">
      <cdr:nvSpPr>
        <cdr:cNvPr id="471041" name="Text Box 1">
          <a:extLst xmlns:a="http://schemas.openxmlformats.org/drawingml/2006/main">
            <a:ext uri="{FF2B5EF4-FFF2-40B4-BE49-F238E27FC236}">
              <a16:creationId xmlns:a16="http://schemas.microsoft.com/office/drawing/2014/main" id="{5622F2A9-CCEB-48D9-A008-6A74777AFBF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633" y="3132185"/>
          <a:ext cx="1470238" cy="2331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175" b="0" i="0" u="none" strike="noStrike" baseline="0">
              <a:solidFill>
                <a:srgbClr val="993300"/>
              </a:solidFill>
              <a:latin typeface="Arial"/>
              <a:cs typeface="Arial"/>
            </a:rPr>
            <a:t>Volume</a:t>
          </a:r>
        </a:p>
      </cdr:txBody>
    </cdr:sp>
  </cdr:relSizeAnchor>
  <cdr:relSizeAnchor xmlns:cdr="http://schemas.openxmlformats.org/drawingml/2006/chartDrawing">
    <cdr:from>
      <cdr:x>0.59957</cdr:x>
      <cdr:y>0.82073</cdr:y>
    </cdr:from>
    <cdr:to>
      <cdr:x>0.76108</cdr:x>
      <cdr:y>0.88181</cdr:y>
    </cdr:to>
    <cdr:sp macro="" textlink="">
      <cdr:nvSpPr>
        <cdr:cNvPr id="471042" name="Text Box 2">
          <a:extLst xmlns:a="http://schemas.openxmlformats.org/drawingml/2006/main">
            <a:ext uri="{FF2B5EF4-FFF2-40B4-BE49-F238E27FC236}">
              <a16:creationId xmlns:a16="http://schemas.microsoft.com/office/drawing/2014/main" id="{6C64E264-37E1-42E0-B799-AF7A68D10E2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2569" y="3132185"/>
          <a:ext cx="986666" cy="2331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175" b="0" i="0" u="none" strike="noStrike" baseline="0">
              <a:solidFill>
                <a:srgbClr val="0000FF"/>
              </a:solidFill>
              <a:latin typeface="Arial"/>
              <a:cs typeface="Arial"/>
            </a:rPr>
            <a:t>Export value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0.19541</cdr:x>
      <cdr:y>0.82365</cdr:y>
    </cdr:from>
    <cdr:to>
      <cdr:x>0.47837</cdr:x>
      <cdr:y>0.89251</cdr:y>
    </cdr:to>
    <cdr:sp macro="" textlink="">
      <cdr:nvSpPr>
        <cdr:cNvPr id="509953" name="Text Box 1">
          <a:extLst xmlns:a="http://schemas.openxmlformats.org/drawingml/2006/main">
            <a:ext uri="{FF2B5EF4-FFF2-40B4-BE49-F238E27FC236}">
              <a16:creationId xmlns:a16="http://schemas.microsoft.com/office/drawing/2014/main" id="{C9D57B0C-6117-44C5-ABBB-E645E2B75CA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92443" y="3143329"/>
          <a:ext cx="1726716" cy="262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175" b="0" i="0" u="none" strike="noStrike" baseline="0">
              <a:solidFill>
                <a:srgbClr val="993300"/>
              </a:solidFill>
              <a:latin typeface="Arial"/>
              <a:cs typeface="Arial"/>
            </a:rPr>
            <a:t>Estimated RWE volume</a:t>
          </a:r>
        </a:p>
      </cdr:txBody>
    </cdr:sp>
  </cdr:relSizeAnchor>
  <cdr:relSizeAnchor xmlns:cdr="http://schemas.openxmlformats.org/drawingml/2006/chartDrawing">
    <cdr:from>
      <cdr:x>0.57449</cdr:x>
      <cdr:y>0.82365</cdr:y>
    </cdr:from>
    <cdr:to>
      <cdr:x>0.77952</cdr:x>
      <cdr:y>0.89251</cdr:y>
    </cdr:to>
    <cdr:sp macro="" textlink="">
      <cdr:nvSpPr>
        <cdr:cNvPr id="509954" name="Text Box 2">
          <a:extLst xmlns:a="http://schemas.openxmlformats.org/drawingml/2006/main">
            <a:ext uri="{FF2B5EF4-FFF2-40B4-BE49-F238E27FC236}">
              <a16:creationId xmlns:a16="http://schemas.microsoft.com/office/drawing/2014/main" id="{9819FBCF-A1E3-4846-8696-339157E4FA7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5732" y="3143329"/>
          <a:ext cx="1251156" cy="2628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175" b="0" i="0" u="none" strike="noStrike" baseline="0">
              <a:solidFill>
                <a:srgbClr val="0000FF"/>
              </a:solidFill>
              <a:latin typeface="Arial"/>
              <a:cs typeface="Arial"/>
            </a:rPr>
            <a:t>Export value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0.19688</cdr:x>
      <cdr:y>0.82998</cdr:y>
    </cdr:from>
    <cdr:to>
      <cdr:x>0.49484</cdr:x>
      <cdr:y>0.88205</cdr:y>
    </cdr:to>
    <cdr:sp macro="" textlink="">
      <cdr:nvSpPr>
        <cdr:cNvPr id="844801" name="Text Box 1025">
          <a:extLst xmlns:a="http://schemas.openxmlformats.org/drawingml/2006/main">
            <a:ext uri="{FF2B5EF4-FFF2-40B4-BE49-F238E27FC236}">
              <a16:creationId xmlns:a16="http://schemas.microsoft.com/office/drawing/2014/main" id="{EE208042-8645-4917-AF62-F56B8DC834A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1444" y="3167475"/>
          <a:ext cx="1818227" cy="198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993300"/>
              </a:solidFill>
              <a:latin typeface="Arial"/>
              <a:cs typeface="Arial"/>
            </a:rPr>
            <a:t>Estimated RWE volume</a:t>
          </a:r>
        </a:p>
      </cdr:txBody>
    </cdr:sp>
  </cdr:relSizeAnchor>
  <cdr:relSizeAnchor xmlns:cdr="http://schemas.openxmlformats.org/drawingml/2006/chartDrawing">
    <cdr:from>
      <cdr:x>0.60694</cdr:x>
      <cdr:y>0.82973</cdr:y>
    </cdr:from>
    <cdr:to>
      <cdr:x>0.7655</cdr:x>
      <cdr:y>0.88497</cdr:y>
    </cdr:to>
    <cdr:sp macro="" textlink="">
      <cdr:nvSpPr>
        <cdr:cNvPr id="844802" name="Text Box 1026">
          <a:extLst xmlns:a="http://schemas.openxmlformats.org/drawingml/2006/main">
            <a:ext uri="{FF2B5EF4-FFF2-40B4-BE49-F238E27FC236}">
              <a16:creationId xmlns:a16="http://schemas.microsoft.com/office/drawing/2014/main" id="{FD9474A9-BB46-46AF-A5D4-6BC03BF31C6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3757" y="3166547"/>
          <a:ext cx="967621" cy="210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Export value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0.17033</cdr:x>
      <cdr:y>0.79226</cdr:y>
    </cdr:from>
    <cdr:to>
      <cdr:x>0.46706</cdr:x>
      <cdr:y>0.85455</cdr:y>
    </cdr:to>
    <cdr:sp macro="" textlink="">
      <cdr:nvSpPr>
        <cdr:cNvPr id="1153025" name="Text Box 1">
          <a:extLst xmlns:a="http://schemas.openxmlformats.org/drawingml/2006/main">
            <a:ext uri="{FF2B5EF4-FFF2-40B4-BE49-F238E27FC236}">
              <a16:creationId xmlns:a16="http://schemas.microsoft.com/office/drawing/2014/main" id="{E1029198-B3B3-4371-B93A-1E959B3A245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9424" y="3023529"/>
          <a:ext cx="1810726" cy="237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993300"/>
              </a:solidFill>
              <a:latin typeface="Arial"/>
              <a:cs typeface="Arial"/>
            </a:rPr>
            <a:t>Estimated RWE volume</a:t>
          </a:r>
        </a:p>
      </cdr:txBody>
    </cdr:sp>
  </cdr:relSizeAnchor>
  <cdr:relSizeAnchor xmlns:cdr="http://schemas.openxmlformats.org/drawingml/2006/chartDrawing">
    <cdr:from>
      <cdr:x>0.57941</cdr:x>
      <cdr:y>0.79226</cdr:y>
    </cdr:from>
    <cdr:to>
      <cdr:x>0.78419</cdr:x>
      <cdr:y>0.85553</cdr:y>
    </cdr:to>
    <cdr:sp macro="" textlink="">
      <cdr:nvSpPr>
        <cdr:cNvPr id="1153026" name="Text Box 2">
          <a:extLst xmlns:a="http://schemas.openxmlformats.org/drawingml/2006/main">
            <a:ext uri="{FF2B5EF4-FFF2-40B4-BE49-F238E27FC236}">
              <a16:creationId xmlns:a16="http://schemas.microsoft.com/office/drawing/2014/main" id="{4E388B70-9FEC-477A-A6D0-AC1E9669C5D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5736" y="3023529"/>
          <a:ext cx="1249656" cy="2414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36576" rIns="45720" bIns="36576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Import value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voryCoastSummar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NetherlandsSummar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SpainSummar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UKSummar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RW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hinaSumma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IndiaSummar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EUSummar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BelgiumSummar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FranceSummar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GermanySummary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Summary\ItalySumma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UnitValues"/>
      <sheetName val="AllImp"/>
      <sheetName val="AllEx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06Exp"/>
      <sheetName val="4413Exp"/>
      <sheetName val="442199Exp"/>
      <sheetName val="44OtherExp"/>
      <sheetName val="94Exp"/>
      <sheetName val="PaperSectorExp"/>
      <sheetName val="PaperSectorMinusCoreVPAExp"/>
      <sheetName val="4701-5Exp"/>
      <sheetName val="48Exp"/>
      <sheetName val="440123Exp"/>
      <sheetName val="PulpLogsEx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3">
          <cell r="B23">
            <v>2.0048347535999999E-2</v>
          </cell>
          <cell r="C23">
            <v>1.7219865795999999E-2</v>
          </cell>
          <cell r="D23">
            <v>1.0516235800000001E-2</v>
          </cell>
          <cell r="E23">
            <v>1.5221339952E-2</v>
          </cell>
          <cell r="F23">
            <v>1.5212376956000001E-2</v>
          </cell>
          <cell r="G23">
            <v>2.1869280971999999E-2</v>
          </cell>
          <cell r="H23">
            <v>2.625044898E-2</v>
          </cell>
          <cell r="I23">
            <v>2.3777995863999996E-2</v>
          </cell>
          <cell r="J23">
            <v>2.4840469976E-2</v>
          </cell>
          <cell r="K23">
            <v>1.3226305091999999E-2</v>
          </cell>
          <cell r="L23">
            <v>1.4645722251999997E-2</v>
          </cell>
          <cell r="M23">
            <v>1.9151885787999999E-2</v>
          </cell>
          <cell r="N23">
            <v>4.0052197135999994E-2</v>
          </cell>
          <cell r="O23">
            <v>4.2240028879999995E-2</v>
          </cell>
          <cell r="P23">
            <v>5.8363345487999999E-2</v>
          </cell>
          <cell r="Q23">
            <v>4.9359995047999997E-2</v>
          </cell>
          <cell r="R23">
            <v>2.2630868512E-2</v>
          </cell>
          <cell r="S23">
            <v>2.5425640352000001E-2</v>
          </cell>
          <cell r="T23">
            <v>2.9990099495999994E-2</v>
          </cell>
          <cell r="U23">
            <v>2.4885172871999997E-2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3.8561809999999994</v>
          </cell>
          <cell r="AC23">
            <v>3.1874589999999996</v>
          </cell>
          <cell r="AD23">
            <v>1.954923</v>
          </cell>
          <cell r="AE23">
            <v>2.9729519999999994</v>
          </cell>
          <cell r="AF23">
            <v>3.5192349999999997</v>
          </cell>
          <cell r="AG23">
            <v>5.8705889999999998</v>
          </cell>
          <cell r="AH23">
            <v>7.1287799999999999</v>
          </cell>
          <cell r="AI23">
            <v>7.2498419999999992</v>
          </cell>
          <cell r="AJ23">
            <v>8.749153999999999</v>
          </cell>
          <cell r="AK23">
            <v>4.8244790000000002</v>
          </cell>
          <cell r="AL23">
            <v>4.8476689999999998</v>
          </cell>
          <cell r="AM23">
            <v>6.556152</v>
          </cell>
          <cell r="AN23">
            <v>9.396725</v>
          </cell>
          <cell r="AO23">
            <v>8.9385839999999988</v>
          </cell>
          <cell r="AP23">
            <v>11.331455</v>
          </cell>
          <cell r="AQ23">
            <v>8.1603560000000002</v>
          </cell>
          <cell r="AR23">
            <v>4.7402089999999992</v>
          </cell>
          <cell r="AS23">
            <v>4.6560390000000007</v>
          </cell>
          <cell r="AT23">
            <v>6.9147080000000001</v>
          </cell>
          <cell r="AU23">
            <v>5.5957600000000003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35">
          <cell r="B35">
            <v>3.4931404900000003E-3</v>
          </cell>
          <cell r="C35">
            <v>8.2105284520000016E-3</v>
          </cell>
          <cell r="D35">
            <v>2.7278476399999999E-3</v>
          </cell>
          <cell r="E35">
            <v>0</v>
          </cell>
          <cell r="F35">
            <v>1.1849313000000001E-3</v>
          </cell>
          <cell r="G35">
            <v>2.5431018200000001E-3</v>
          </cell>
          <cell r="H35">
            <v>5.3024854399999991E-3</v>
          </cell>
          <cell r="I35">
            <v>7.6215079360000002E-3</v>
          </cell>
          <cell r="J35">
            <v>7.2577532999999993E-3</v>
          </cell>
          <cell r="K35">
            <v>7.8745981999999992E-3</v>
          </cell>
          <cell r="L35">
            <v>1.3145939799999997E-2</v>
          </cell>
          <cell r="M35">
            <v>1.6554899059999999E-2</v>
          </cell>
          <cell r="N35">
            <v>4.108623318799999E-2</v>
          </cell>
          <cell r="O35">
            <v>1.7835090167999997E-2</v>
          </cell>
          <cell r="P35">
            <v>3.6396590803999998E-2</v>
          </cell>
          <cell r="Q35">
            <v>3.9173824731999998E-2</v>
          </cell>
          <cell r="R35">
            <v>4.3847254947999986E-2</v>
          </cell>
          <cell r="S35">
            <v>4.2900035947999994E-2</v>
          </cell>
          <cell r="T35">
            <v>5.3426760239999996E-2</v>
          </cell>
          <cell r="U35">
            <v>5.1383783331999992E-2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0.68924700000000005</v>
          </cell>
          <cell r="AC35">
            <v>0.86129600000000006</v>
          </cell>
          <cell r="AD35">
            <v>0.61752800000000008</v>
          </cell>
          <cell r="AE35">
            <v>0</v>
          </cell>
          <cell r="AF35">
            <v>0.41472899999999996</v>
          </cell>
          <cell r="AG35">
            <v>0.72611099999999984</v>
          </cell>
          <cell r="AH35">
            <v>1.8793790000000001</v>
          </cell>
          <cell r="AI35">
            <v>2.0918829999999997</v>
          </cell>
          <cell r="AJ35">
            <v>1.1856990000000001</v>
          </cell>
          <cell r="AK35">
            <v>1.1227</v>
          </cell>
          <cell r="AL35">
            <v>1.9946269999999999</v>
          </cell>
          <cell r="AM35">
            <v>3.296586</v>
          </cell>
          <cell r="AN35">
            <v>4.0795010000000005</v>
          </cell>
          <cell r="AO35">
            <v>4.9670940000000003</v>
          </cell>
          <cell r="AP35">
            <v>5.2943549999999995</v>
          </cell>
          <cell r="AQ35">
            <v>4.3624479999999997</v>
          </cell>
          <cell r="AR35">
            <v>5.4339079999999997</v>
          </cell>
          <cell r="AS35">
            <v>5.7581369999999996</v>
          </cell>
          <cell r="AT35">
            <v>6.9328029999999998</v>
          </cell>
          <cell r="AU35">
            <v>5.163913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</row>
        <row r="47">
          <cell r="B47">
            <v>0</v>
          </cell>
          <cell r="C47">
            <v>5.9572749600000008E-4</v>
          </cell>
          <cell r="D47">
            <v>9.6010670000000009E-4</v>
          </cell>
          <cell r="E47">
            <v>5.5400909200000001E-4</v>
          </cell>
          <cell r="F47">
            <v>1.0691461200000002E-3</v>
          </cell>
          <cell r="G47">
            <v>2.3751656880000001E-3</v>
          </cell>
          <cell r="H47">
            <v>1.4362254200000002E-2</v>
          </cell>
          <cell r="I47">
            <v>4.3288579880000006E-3</v>
          </cell>
          <cell r="J47">
            <v>3.3784453640000002E-3</v>
          </cell>
          <cell r="K47">
            <v>1.4166262880000002E-3</v>
          </cell>
          <cell r="L47">
            <v>1.0932570487999999E-2</v>
          </cell>
          <cell r="M47">
            <v>2.5584062476000001E-2</v>
          </cell>
          <cell r="N47">
            <v>7.7348234627999987E-2</v>
          </cell>
          <cell r="O47">
            <v>0.194610168256</v>
          </cell>
          <cell r="P47">
            <v>0.20516391145599996</v>
          </cell>
          <cell r="Q47">
            <v>1.501280466E-2</v>
          </cell>
          <cell r="R47">
            <v>8.0157187600000002E-3</v>
          </cell>
          <cell r="S47">
            <v>1.0944875395999998E-2</v>
          </cell>
          <cell r="T47">
            <v>1.1797339372000001E-2</v>
          </cell>
          <cell r="U47">
            <v>6.5039687440000002E-3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9.6678E-2</v>
          </cell>
          <cell r="AD47">
            <v>0.16816899999999999</v>
          </cell>
          <cell r="AE47">
            <v>0.12854299999999999</v>
          </cell>
          <cell r="AF47">
            <v>0.26535399999999998</v>
          </cell>
          <cell r="AG47">
            <v>0.38837700000000003</v>
          </cell>
          <cell r="AH47">
            <v>2.8929610000000001</v>
          </cell>
          <cell r="AI47">
            <v>1.2959629999999998</v>
          </cell>
          <cell r="AJ47">
            <v>1.170757</v>
          </cell>
          <cell r="AK47">
            <v>0.33663799999999999</v>
          </cell>
          <cell r="AL47">
            <v>1.3813289999999998</v>
          </cell>
          <cell r="AM47">
            <v>3.0325579999999994</v>
          </cell>
          <cell r="AN47">
            <v>9.9669849999999993</v>
          </cell>
          <cell r="AO47">
            <v>23.194882999999997</v>
          </cell>
          <cell r="AP47">
            <v>28.035174999999995</v>
          </cell>
          <cell r="AQ47">
            <v>1.5659649999999998</v>
          </cell>
          <cell r="AR47">
            <v>1.0243979999999999</v>
          </cell>
          <cell r="AS47">
            <v>1.7331919999999998</v>
          </cell>
          <cell r="AT47">
            <v>1.5969439999999999</v>
          </cell>
          <cell r="AU47">
            <v>0.96952799999999995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1.4979182400000002E-4</v>
          </cell>
          <cell r="G72">
            <v>5.5375684000000009E-4</v>
          </cell>
          <cell r="H72">
            <v>3.0349048800000001E-3</v>
          </cell>
          <cell r="I72">
            <v>6.0924718400000005E-3</v>
          </cell>
          <cell r="J72">
            <v>3.5043204560000004E-3</v>
          </cell>
          <cell r="K72">
            <v>1.424286136E-3</v>
          </cell>
          <cell r="L72">
            <v>4.4217686239999996E-3</v>
          </cell>
          <cell r="M72">
            <v>2.3417394000000004E-3</v>
          </cell>
          <cell r="N72">
            <v>1.3649999999999999E-3</v>
          </cell>
          <cell r="O72">
            <v>6.1052322240000003E-3</v>
          </cell>
          <cell r="P72">
            <v>4.5819792199999999E-3</v>
          </cell>
          <cell r="Q72">
            <v>3.6796203079999998E-3</v>
          </cell>
          <cell r="R72">
            <v>4.4418086439999994E-3</v>
          </cell>
          <cell r="S72">
            <v>4.1207682880000001E-3</v>
          </cell>
          <cell r="T72">
            <v>4.3165362240000001E-3</v>
          </cell>
          <cell r="U72">
            <v>3.5284245359999996E-3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3.7425E-2</v>
          </cell>
          <cell r="AG72">
            <v>0.102032</v>
          </cell>
          <cell r="AH72">
            <v>0.73184499999999997</v>
          </cell>
          <cell r="AI72">
            <v>1.8961709999999998</v>
          </cell>
          <cell r="AJ72">
            <v>0.93138299999999996</v>
          </cell>
          <cell r="AK72">
            <v>0.49800299999999997</v>
          </cell>
          <cell r="AL72">
            <v>1.3805129999999999</v>
          </cell>
          <cell r="AM72">
            <v>1.057043</v>
          </cell>
          <cell r="AN72">
            <v>0.50449199999999994</v>
          </cell>
          <cell r="AO72">
            <v>2.6284099999999997</v>
          </cell>
          <cell r="AP72">
            <v>1.804157</v>
          </cell>
          <cell r="AQ72">
            <v>1.157159</v>
          </cell>
          <cell r="AR72">
            <v>1.4640529999999998</v>
          </cell>
          <cell r="AS72">
            <v>1.558568</v>
          </cell>
          <cell r="AT72">
            <v>1.7000899999999999</v>
          </cell>
          <cell r="AU72">
            <v>1.326217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</row>
        <row r="75">
          <cell r="B75">
            <v>4.6384547999999993E-4</v>
          </cell>
          <cell r="C75">
            <v>1.05332276E-3</v>
          </cell>
          <cell r="D75">
            <v>3.3732947920000001E-3</v>
          </cell>
          <cell r="E75">
            <v>1.047002222E-2</v>
          </cell>
          <cell r="F75">
            <v>1.9546105599999998E-3</v>
          </cell>
          <cell r="G75">
            <v>4.9830072600000001E-3</v>
          </cell>
          <cell r="H75">
            <v>2.0710108999999997E-3</v>
          </cell>
          <cell r="I75">
            <v>6.8228958000000001E-3</v>
          </cell>
          <cell r="J75">
            <v>6.2924007999999995E-3</v>
          </cell>
          <cell r="K75">
            <v>5.2639192199999988E-3</v>
          </cell>
          <cell r="L75">
            <v>4.8637594879999994E-3</v>
          </cell>
          <cell r="M75">
            <v>3.3029414879999991E-3</v>
          </cell>
          <cell r="N75">
            <v>7.9725873079999985E-3</v>
          </cell>
          <cell r="O75">
            <v>5.6913706639999994E-3</v>
          </cell>
          <cell r="P75">
            <v>5.8980935999999986E-3</v>
          </cell>
          <cell r="Q75">
            <v>6.4404477479999998E-3</v>
          </cell>
          <cell r="R75">
            <v>5.6927656519999998E-3</v>
          </cell>
          <cell r="S75">
            <v>3.75020086E-3</v>
          </cell>
          <cell r="T75">
            <v>5.2503223360000004E-3</v>
          </cell>
          <cell r="U75">
            <v>4.6717819959999993E-3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8.1420999999999993E-2</v>
          </cell>
          <cell r="AC75">
            <v>0.15087299999999998</v>
          </cell>
          <cell r="AD75">
            <v>0.53369100000000003</v>
          </cell>
          <cell r="AE75">
            <v>1.9163490000000001</v>
          </cell>
          <cell r="AF75">
            <v>0.379299</v>
          </cell>
          <cell r="AG75">
            <v>1.0014939999999999</v>
          </cell>
          <cell r="AH75">
            <v>0.42743399999999998</v>
          </cell>
          <cell r="AI75">
            <v>1.6784749999999999</v>
          </cell>
          <cell r="AJ75">
            <v>1.9600339999999998</v>
          </cell>
          <cell r="AK75">
            <v>1.1209039999999999</v>
          </cell>
          <cell r="AL75">
            <v>1.11422</v>
          </cell>
          <cell r="AM75">
            <v>0.88842399999999988</v>
          </cell>
          <cell r="AN75">
            <v>2.3812890000000002</v>
          </cell>
          <cell r="AO75">
            <v>1.59459</v>
          </cell>
          <cell r="AP75">
            <v>1.6685869999999998</v>
          </cell>
          <cell r="AQ75">
            <v>1.6143989999999999</v>
          </cell>
          <cell r="AR75">
            <v>1.5169359999999998</v>
          </cell>
          <cell r="AS75">
            <v>5.423138999999999</v>
          </cell>
          <cell r="AT75">
            <v>1.1907749999999999</v>
          </cell>
          <cell r="AU75">
            <v>1.27562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</row>
        <row r="85">
          <cell r="B85">
            <v>9.1682277455999994E-2</v>
          </cell>
          <cell r="C85">
            <v>8.9457590236000001E-2</v>
          </cell>
          <cell r="D85">
            <v>6.5361581208000008E-2</v>
          </cell>
          <cell r="E85">
            <v>4.8440563556000002E-2</v>
          </cell>
          <cell r="F85">
            <v>5.9753776908000003E-2</v>
          </cell>
          <cell r="G85">
            <v>5.8775158987999995E-2</v>
          </cell>
          <cell r="H85">
            <v>4.9586658184000001E-2</v>
          </cell>
          <cell r="I85">
            <v>4.4404672368000005E-2</v>
          </cell>
          <cell r="J85">
            <v>3.7232104028000007E-2</v>
          </cell>
          <cell r="K85">
            <v>2.2764394435999997E-2</v>
          </cell>
          <cell r="L85">
            <v>2.1094721227999998E-2</v>
          </cell>
          <cell r="M85">
            <v>1.3205518115999999E-2</v>
          </cell>
          <cell r="N85">
            <v>9.5063586799999985E-3</v>
          </cell>
          <cell r="O85">
            <v>1.0970588579999999E-2</v>
          </cell>
          <cell r="P85">
            <v>8.956156384E-3</v>
          </cell>
          <cell r="Q85">
            <v>7.4475599240000018E-3</v>
          </cell>
          <cell r="R85">
            <v>5.660287864E-3</v>
          </cell>
          <cell r="S85">
            <v>4.224614631999999E-3</v>
          </cell>
          <cell r="T85">
            <v>2.6800634E-3</v>
          </cell>
          <cell r="U85">
            <v>2.8936372920000003E-3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17.249104000000003</v>
          </cell>
          <cell r="AC85">
            <v>17.153699</v>
          </cell>
          <cell r="AD85">
            <v>13.846119</v>
          </cell>
          <cell r="AE85">
            <v>12.183731999999999</v>
          </cell>
          <cell r="AF85">
            <v>16.647290000000002</v>
          </cell>
          <cell r="AG85">
            <v>15.707485999999999</v>
          </cell>
          <cell r="AH85">
            <v>13.785537999999999</v>
          </cell>
          <cell r="AI85">
            <v>14.447165999999999</v>
          </cell>
          <cell r="AJ85">
            <v>12.589058999999999</v>
          </cell>
          <cell r="AK85">
            <v>7.513871</v>
          </cell>
          <cell r="AL85">
            <v>6.8514239999999997</v>
          </cell>
          <cell r="AM85">
            <v>4.8819710000000001</v>
          </cell>
          <cell r="AN85">
            <v>3.3726029999999998</v>
          </cell>
          <cell r="AO85">
            <v>3.9880599999999999</v>
          </cell>
          <cell r="AP85">
            <v>3.1190959999999999</v>
          </cell>
          <cell r="AQ85">
            <v>2.0812059999999999</v>
          </cell>
          <cell r="AR85">
            <v>1.5871189999999999</v>
          </cell>
          <cell r="AS85">
            <v>1.300754</v>
          </cell>
          <cell r="AT85">
            <v>0.85449799999999998</v>
          </cell>
          <cell r="AU85">
            <v>0.98454999999999993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</row>
        <row r="89">
          <cell r="B89">
            <v>5.8535275960000001E-3</v>
          </cell>
          <cell r="C89">
            <v>7.0080113600000001E-3</v>
          </cell>
          <cell r="D89">
            <v>8.2777643200000004E-3</v>
          </cell>
          <cell r="E89">
            <v>5.4965196160000002E-3</v>
          </cell>
          <cell r="F89">
            <v>5.8736109879999991E-3</v>
          </cell>
          <cell r="G89">
            <v>5.84835076E-3</v>
          </cell>
          <cell r="H89">
            <v>6.400157456E-3</v>
          </cell>
          <cell r="I89">
            <v>9.0455716399999997E-3</v>
          </cell>
          <cell r="J89">
            <v>5.9759245279999993E-3</v>
          </cell>
          <cell r="K89">
            <v>6.1296580239999987E-3</v>
          </cell>
          <cell r="L89">
            <v>4.6898317199999999E-3</v>
          </cell>
          <cell r="M89">
            <v>7.0115919999999988E-4</v>
          </cell>
          <cell r="N89">
            <v>1.2180261799999998E-3</v>
          </cell>
          <cell r="O89">
            <v>2.0510208599999994E-3</v>
          </cell>
          <cell r="P89">
            <v>1.3015497599999997E-3</v>
          </cell>
          <cell r="Q89">
            <v>2.1206855599999997E-3</v>
          </cell>
          <cell r="R89">
            <v>9.0105903999999979E-4</v>
          </cell>
          <cell r="S89">
            <v>7.2893351999999984E-4</v>
          </cell>
          <cell r="T89">
            <v>1.3382736359999997E-3</v>
          </cell>
          <cell r="U89">
            <v>1.6438370199999999E-3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0.870479</v>
          </cell>
          <cell r="AC89">
            <v>0.99672699999999992</v>
          </cell>
          <cell r="AD89">
            <v>1.2502929999999999</v>
          </cell>
          <cell r="AE89">
            <v>0.96320800000000006</v>
          </cell>
          <cell r="AF89">
            <v>1.140085</v>
          </cell>
          <cell r="AG89">
            <v>1.080703</v>
          </cell>
          <cell r="AH89">
            <v>1.195902</v>
          </cell>
          <cell r="AI89">
            <v>1.8952359999999999</v>
          </cell>
          <cell r="AJ89">
            <v>1.401807</v>
          </cell>
          <cell r="AK89">
            <v>1.3798019999999998</v>
          </cell>
          <cell r="AL89">
            <v>0.88658899999999996</v>
          </cell>
          <cell r="AM89">
            <v>0.206571</v>
          </cell>
          <cell r="AN89">
            <v>0.30619999999999997</v>
          </cell>
          <cell r="AO89">
            <v>0.474852</v>
          </cell>
          <cell r="AP89">
            <v>0.263762</v>
          </cell>
          <cell r="AQ89">
            <v>0.35254999999999997</v>
          </cell>
          <cell r="AR89">
            <v>0.19210199999999999</v>
          </cell>
          <cell r="AS89">
            <v>0.15761800000000001</v>
          </cell>
          <cell r="AT89">
            <v>0.29409799999999997</v>
          </cell>
          <cell r="AU89">
            <v>0.38923799999999997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</row>
        <row r="91">
          <cell r="B91">
            <v>3.6187146155999987E-2</v>
          </cell>
          <cell r="C91">
            <v>4.4040399899999999E-2</v>
          </cell>
          <cell r="D91">
            <v>3.8311108779999999E-2</v>
          </cell>
          <cell r="E91">
            <v>4.2638785279999994E-2</v>
          </cell>
          <cell r="F91">
            <v>5.1172379495999995E-2</v>
          </cell>
          <cell r="G91">
            <v>5.3472624883999988E-2</v>
          </cell>
          <cell r="H91">
            <v>3.9359653339999995E-2</v>
          </cell>
          <cell r="I91">
            <v>4.1649243635999991E-2</v>
          </cell>
          <cell r="J91">
            <v>4.5233713447999993E-2</v>
          </cell>
          <cell r="K91">
            <v>2.5050085311999995E-2</v>
          </cell>
          <cell r="L91">
            <v>2.9884043139999997E-2</v>
          </cell>
          <cell r="M91">
            <v>2.4297758156000004E-2</v>
          </cell>
          <cell r="N91">
            <v>2.7478046988E-2</v>
          </cell>
          <cell r="O91">
            <v>2.3855397607999998E-2</v>
          </cell>
          <cell r="P91">
            <v>1.752867004E-2</v>
          </cell>
          <cell r="Q91">
            <v>1.1862301331999999E-2</v>
          </cell>
          <cell r="R91">
            <v>1.1265659272E-2</v>
          </cell>
          <cell r="S91">
            <v>8.1984765519999992E-3</v>
          </cell>
          <cell r="T91">
            <v>6.1686181479999993E-3</v>
          </cell>
          <cell r="U91">
            <v>4.5336185999999999E-3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6.7982019999999999</v>
          </cell>
          <cell r="AC91">
            <v>8.5898939999999993</v>
          </cell>
          <cell r="AD91">
            <v>8.0711689999999994</v>
          </cell>
          <cell r="AE91">
            <v>10.35066</v>
          </cell>
          <cell r="AF91">
            <v>13.468589</v>
          </cell>
          <cell r="AG91">
            <v>14.673977000000001</v>
          </cell>
          <cell r="AH91">
            <v>11.246371999999999</v>
          </cell>
          <cell r="AI91">
            <v>13.530110000000001</v>
          </cell>
          <cell r="AJ91">
            <v>15.840809999999998</v>
          </cell>
          <cell r="AK91">
            <v>8.1300219999999985</v>
          </cell>
          <cell r="AL91">
            <v>9.5352309999999996</v>
          </cell>
          <cell r="AM91">
            <v>8.4410039999999995</v>
          </cell>
          <cell r="AN91">
            <v>9.0688319999999987</v>
          </cell>
          <cell r="AO91">
            <v>7.9821959999999992</v>
          </cell>
          <cell r="AP91">
            <v>6.2062219999999995</v>
          </cell>
          <cell r="AQ91">
            <v>4.0355249999999998</v>
          </cell>
          <cell r="AR91">
            <v>3.6670929999999999</v>
          </cell>
          <cell r="AS91">
            <v>2.7912679999999996</v>
          </cell>
          <cell r="AT91">
            <v>2.2440669999999998</v>
          </cell>
          <cell r="AU91">
            <v>1.5649089999999999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</row>
        <row r="94">
          <cell r="B94">
            <v>2.9200670604000001E-2</v>
          </cell>
          <cell r="C94">
            <v>3.3110977872E-2</v>
          </cell>
          <cell r="D94">
            <v>2.38592228E-2</v>
          </cell>
          <cell r="E94">
            <v>1.8571917980000002E-2</v>
          </cell>
          <cell r="F94">
            <v>3.4903486631999998E-2</v>
          </cell>
          <cell r="G94">
            <v>2.5697381275999999E-2</v>
          </cell>
          <cell r="H94">
            <v>2.1924443884000003E-2</v>
          </cell>
          <cell r="I94">
            <v>2.6162870440000006E-2</v>
          </cell>
          <cell r="J94">
            <v>2.4141314428000001E-2</v>
          </cell>
          <cell r="K94">
            <v>1.1910499607999999E-2</v>
          </cell>
          <cell r="L94">
            <v>1.0151976884E-2</v>
          </cell>
          <cell r="M94">
            <v>4.61189988E-3</v>
          </cell>
          <cell r="N94">
            <v>3.714758068E-3</v>
          </cell>
          <cell r="O94">
            <v>3.6753135439999999E-3</v>
          </cell>
          <cell r="P94">
            <v>6.2168793119999994E-3</v>
          </cell>
          <cell r="Q94">
            <v>4.9443923480000001E-3</v>
          </cell>
          <cell r="R94">
            <v>7.0952071400000004E-3</v>
          </cell>
          <cell r="S94">
            <v>5.7461321119999997E-3</v>
          </cell>
          <cell r="T94">
            <v>5.969389971999999E-3</v>
          </cell>
          <cell r="U94">
            <v>5.4522302800000004E-3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5.7109709999999989</v>
          </cell>
          <cell r="AC94">
            <v>6.7126919999999997</v>
          </cell>
          <cell r="AD94">
            <v>4.8735359999999996</v>
          </cell>
          <cell r="AE94">
            <v>4.6405659999999997</v>
          </cell>
          <cell r="AF94">
            <v>11.497833</v>
          </cell>
          <cell r="AG94">
            <v>8.7355830000000001</v>
          </cell>
          <cell r="AH94">
            <v>8.2932020000000009</v>
          </cell>
          <cell r="AI94">
            <v>10.633645</v>
          </cell>
          <cell r="AJ94">
            <v>11.221629999999998</v>
          </cell>
          <cell r="AK94">
            <v>5.0834229999999989</v>
          </cell>
          <cell r="AL94">
            <v>4.4192210000000003</v>
          </cell>
          <cell r="AM94">
            <v>2.0387229999999996</v>
          </cell>
          <cell r="AN94">
            <v>1.4691269999999998</v>
          </cell>
          <cell r="AO94">
            <v>1.4690639999999999</v>
          </cell>
          <cell r="AP94">
            <v>2.5028679999999994</v>
          </cell>
          <cell r="AQ94">
            <v>1.7688009999999998</v>
          </cell>
          <cell r="AR94">
            <v>2.5238609999999997</v>
          </cell>
          <cell r="AS94">
            <v>1.8911300000000002</v>
          </cell>
          <cell r="AT94">
            <v>2.1718420000000003</v>
          </cell>
          <cell r="AU94">
            <v>1.9678959999999999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</row>
        <row r="105">
          <cell r="B105">
            <v>3.4663101199999997E-4</v>
          </cell>
          <cell r="C105">
            <v>2.5062422000000001E-4</v>
          </cell>
          <cell r="D105">
            <v>6.4535744000000013E-5</v>
          </cell>
          <cell r="E105">
            <v>4.9338099999999998E-4</v>
          </cell>
          <cell r="F105">
            <v>2.4391959199999999E-4</v>
          </cell>
          <cell r="G105">
            <v>2.3493744400000002E-4</v>
          </cell>
          <cell r="H105">
            <v>5.3121703600000003E-4</v>
          </cell>
          <cell r="I105">
            <v>7.2626386000000003E-4</v>
          </cell>
          <cell r="J105">
            <v>8.1111027200000008E-4</v>
          </cell>
          <cell r="K105">
            <v>1.1623211600000001E-4</v>
          </cell>
          <cell r="L105">
            <v>1.3340308799999998E-4</v>
          </cell>
          <cell r="M105">
            <v>2.7777097599999999E-4</v>
          </cell>
          <cell r="N105">
            <v>8.1899999999999999E-5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6.1262999999999998E-2</v>
          </cell>
          <cell r="AC105">
            <v>5.2913000000000002E-2</v>
          </cell>
          <cell r="AD105">
            <v>1.0043999999999999E-2</v>
          </cell>
          <cell r="AE105">
            <v>0.10314999999999999</v>
          </cell>
          <cell r="AF105">
            <v>3.9152999999999993E-2</v>
          </cell>
          <cell r="AG105">
            <v>3.0520999999999996E-2</v>
          </cell>
          <cell r="AH105">
            <v>0.10183300000000001</v>
          </cell>
          <cell r="AI105">
            <v>0.17649099999999998</v>
          </cell>
          <cell r="AJ105">
            <v>0.25488699999999997</v>
          </cell>
          <cell r="AK105">
            <v>3.1386999999999998E-2</v>
          </cell>
          <cell r="AL105">
            <v>4.7853E-2</v>
          </cell>
          <cell r="AM105">
            <v>2.8142999999999998E-2</v>
          </cell>
          <cell r="AN105">
            <v>3.0573999999999997E-2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</row>
        <row r="108">
          <cell r="B108">
            <v>0.23241807119999999</v>
          </cell>
          <cell r="C108">
            <v>0.17030153400399994</v>
          </cell>
          <cell r="D108">
            <v>0.14858766269199997</v>
          </cell>
          <cell r="E108">
            <v>0.15150388352399999</v>
          </cell>
          <cell r="F108">
            <v>0.17997271473999998</v>
          </cell>
          <cell r="G108">
            <v>0.221455597048</v>
          </cell>
          <cell r="H108">
            <v>0.14405040708799996</v>
          </cell>
          <cell r="I108">
            <v>0.16683685006799998</v>
          </cell>
          <cell r="J108">
            <v>0.18893650560399999</v>
          </cell>
          <cell r="K108">
            <v>0.21448453930399997</v>
          </cell>
          <cell r="L108">
            <v>0.21926016672000001</v>
          </cell>
          <cell r="M108">
            <v>0.14243516923999996</v>
          </cell>
          <cell r="N108">
            <v>0.14459106194399998</v>
          </cell>
          <cell r="O108">
            <v>0.14574855568</v>
          </cell>
          <cell r="P108">
            <v>0.152056086812</v>
          </cell>
          <cell r="Q108">
            <v>0.14377369887999997</v>
          </cell>
          <cell r="R108">
            <v>8.6564208947999988E-2</v>
          </cell>
          <cell r="S108">
            <v>6.9759583964000005E-2</v>
          </cell>
          <cell r="T108">
            <v>5.031789873599999E-2</v>
          </cell>
          <cell r="U108">
            <v>6.4379094304000004E-2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30.880513999999998</v>
          </cell>
          <cell r="AC108">
            <v>23.852202999999999</v>
          </cell>
          <cell r="AD108">
            <v>24.133868</v>
          </cell>
          <cell r="AE108">
            <v>27.555191999999998</v>
          </cell>
          <cell r="AF108">
            <v>34.501376999999998</v>
          </cell>
          <cell r="AG108">
            <v>36.459174999999995</v>
          </cell>
          <cell r="AH108">
            <v>22.386562000000001</v>
          </cell>
          <cell r="AI108">
            <v>29.463972999999996</v>
          </cell>
          <cell r="AJ108">
            <v>35.068481000000006</v>
          </cell>
          <cell r="AK108">
            <v>39.084298999999994</v>
          </cell>
          <cell r="AL108">
            <v>38.801689999999994</v>
          </cell>
          <cell r="AM108">
            <v>27.491300999999996</v>
          </cell>
          <cell r="AN108">
            <v>20.812860999999998</v>
          </cell>
          <cell r="AO108">
            <v>21.815394999999999</v>
          </cell>
          <cell r="AP108">
            <v>22.291925999999997</v>
          </cell>
          <cell r="AQ108">
            <v>20.583835999999998</v>
          </cell>
          <cell r="AR108">
            <v>11.097828</v>
          </cell>
          <cell r="AS108">
            <v>9.8953319999999998</v>
          </cell>
          <cell r="AT108">
            <v>6.9444460000000001</v>
          </cell>
          <cell r="AU108">
            <v>7.7002220000000001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</row>
        <row r="112">
          <cell r="B112">
            <v>3.8106183471999996E-2</v>
          </cell>
          <cell r="C112">
            <v>3.6661791852000004E-2</v>
          </cell>
          <cell r="D112">
            <v>2.0814122784000001E-2</v>
          </cell>
          <cell r="E112">
            <v>2.2612990400000001E-2</v>
          </cell>
          <cell r="F112">
            <v>1.4001726284000001E-2</v>
          </cell>
          <cell r="G112">
            <v>1.7324453327999999E-2</v>
          </cell>
          <cell r="H112">
            <v>1.4013951588000001E-2</v>
          </cell>
          <cell r="I112">
            <v>1.5640026584000002E-2</v>
          </cell>
          <cell r="J112">
            <v>1.0459012564E-2</v>
          </cell>
          <cell r="K112">
            <v>4.147168116000001E-3</v>
          </cell>
          <cell r="L112">
            <v>3.3323584840000003E-3</v>
          </cell>
          <cell r="M112">
            <v>1.923589668E-3</v>
          </cell>
          <cell r="N112">
            <v>2.0728715280000001E-3</v>
          </cell>
          <cell r="O112">
            <v>5.2603459999999997E-4</v>
          </cell>
          <cell r="P112">
            <v>1.028339676E-3</v>
          </cell>
          <cell r="Q112">
            <v>6.5720818800000006E-4</v>
          </cell>
          <cell r="R112">
            <v>1.314212536E-3</v>
          </cell>
          <cell r="S112">
            <v>8.2349066800000001E-4</v>
          </cell>
          <cell r="T112">
            <v>9.8523516000000011E-4</v>
          </cell>
          <cell r="U112">
            <v>2.8453006400000003E-4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6.9437629999999997</v>
          </cell>
          <cell r="AC112">
            <v>6.9129480000000001</v>
          </cell>
          <cell r="AD112">
            <v>3.8956709999999997</v>
          </cell>
          <cell r="AE112">
            <v>5.0881949999999998</v>
          </cell>
          <cell r="AF112">
            <v>5.1971609999999995</v>
          </cell>
          <cell r="AG112">
            <v>7.0879000000000003</v>
          </cell>
          <cell r="AH112">
            <v>6.1257969999999995</v>
          </cell>
          <cell r="AI112">
            <v>7.8522809999999996</v>
          </cell>
          <cell r="AJ112">
            <v>5.5588230000000003</v>
          </cell>
          <cell r="AK112">
            <v>2.022418</v>
          </cell>
          <cell r="AL112">
            <v>1.546961</v>
          </cell>
          <cell r="AM112">
            <v>0.90462199999999993</v>
          </cell>
          <cell r="AN112">
            <v>0.94839799999999996</v>
          </cell>
          <cell r="AO112">
            <v>0.19487699999999999</v>
          </cell>
          <cell r="AP112">
            <v>0.43020999999999998</v>
          </cell>
          <cell r="AQ112">
            <v>0.26627400000000001</v>
          </cell>
          <cell r="AR112">
            <v>0.54220499999999994</v>
          </cell>
          <cell r="AS112">
            <v>0.34222799999999998</v>
          </cell>
          <cell r="AT112">
            <v>0.460505</v>
          </cell>
          <cell r="AU112">
            <v>0.128916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</row>
        <row r="113">
          <cell r="B113">
            <v>2.2680034999999999E-3</v>
          </cell>
          <cell r="C113">
            <v>2.0108947039999998E-3</v>
          </cell>
          <cell r="D113">
            <v>1.8404142400000002E-3</v>
          </cell>
          <cell r="E113">
            <v>1.1333000560000001E-3</v>
          </cell>
          <cell r="F113">
            <v>2.2703747919999998E-3</v>
          </cell>
          <cell r="G113">
            <v>1.6726010560000001E-3</v>
          </cell>
          <cell r="H113">
            <v>2.02298362E-3</v>
          </cell>
          <cell r="I113">
            <v>2.2179283280000001E-3</v>
          </cell>
          <cell r="J113">
            <v>1.3328572040000001E-3</v>
          </cell>
          <cell r="K113">
            <v>3.1359509999999999E-4</v>
          </cell>
          <cell r="L113">
            <v>3.1979183599999995E-4</v>
          </cell>
          <cell r="M113">
            <v>2.1594809599999998E-4</v>
          </cell>
          <cell r="N113">
            <v>5.9183123999999998E-5</v>
          </cell>
          <cell r="O113">
            <v>2.5683075600000001E-4</v>
          </cell>
          <cell r="P113">
            <v>2.4509211999999999E-4</v>
          </cell>
          <cell r="Q113">
            <v>4.1726048000000005E-5</v>
          </cell>
          <cell r="R113">
            <v>0</v>
          </cell>
          <cell r="S113">
            <v>0</v>
          </cell>
          <cell r="T113">
            <v>0</v>
          </cell>
          <cell r="U113">
            <v>1.9303648000000001E-5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0.503216</v>
          </cell>
          <cell r="AC113">
            <v>0.40956999999999999</v>
          </cell>
          <cell r="AD113">
            <v>0.40573199999999998</v>
          </cell>
          <cell r="AE113">
            <v>0.35044199999999998</v>
          </cell>
          <cell r="AF113">
            <v>0.55344300000000002</v>
          </cell>
          <cell r="AG113">
            <v>0.57592899999999991</v>
          </cell>
          <cell r="AH113">
            <v>0.52631099999999997</v>
          </cell>
          <cell r="AI113">
            <v>0.69063299999999994</v>
          </cell>
          <cell r="AJ113">
            <v>0.57945900000000006</v>
          </cell>
          <cell r="AK113">
            <v>9.5362000000000002E-2</v>
          </cell>
          <cell r="AL113">
            <v>0.10052799999999999</v>
          </cell>
          <cell r="AM113">
            <v>7.1138999999999994E-2</v>
          </cell>
          <cell r="AN113">
            <v>2.1661E-2</v>
          </cell>
          <cell r="AO113">
            <v>0.13269599999999998</v>
          </cell>
          <cell r="AP113">
            <v>7.6172999999999991E-2</v>
          </cell>
          <cell r="AQ113">
            <v>1.4544999999999999E-2</v>
          </cell>
          <cell r="AR113">
            <v>0</v>
          </cell>
          <cell r="AS113">
            <v>0</v>
          </cell>
          <cell r="AT113">
            <v>0</v>
          </cell>
          <cell r="AU113">
            <v>8.9629999999999987E-3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</row>
        <row r="114">
          <cell r="B114">
            <v>0.29689956587200006</v>
          </cell>
          <cell r="C114">
            <v>0.27944394914800003</v>
          </cell>
          <cell r="D114">
            <v>0.23923226689600002</v>
          </cell>
          <cell r="E114">
            <v>0.20424507877199999</v>
          </cell>
          <cell r="F114">
            <v>0.20370629101200002</v>
          </cell>
          <cell r="G114">
            <v>0.19738417963600002</v>
          </cell>
          <cell r="H114">
            <v>0.17857959512400001</v>
          </cell>
          <cell r="I114">
            <v>0.17969549948000002</v>
          </cell>
          <cell r="J114">
            <v>0.17675250163200001</v>
          </cell>
          <cell r="K114">
            <v>8.4795807795999989E-2</v>
          </cell>
          <cell r="L114">
            <v>9.6887035055999993E-2</v>
          </cell>
          <cell r="M114">
            <v>7.1074525368000005E-2</v>
          </cell>
          <cell r="N114">
            <v>6.1435073195999994E-2</v>
          </cell>
          <cell r="O114">
            <v>5.9368712535999998E-2</v>
          </cell>
          <cell r="P114">
            <v>6.9332148675999988E-2</v>
          </cell>
          <cell r="Q114">
            <v>7.5400800384000002E-2</v>
          </cell>
          <cell r="R114">
            <v>6.2748789796000001E-2</v>
          </cell>
          <cell r="S114">
            <v>4.5825203591999999E-2</v>
          </cell>
          <cell r="T114">
            <v>3.9634218819999997E-2</v>
          </cell>
          <cell r="U114">
            <v>4.2542435796000005E-2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59.366779999999999</v>
          </cell>
          <cell r="AC114">
            <v>56.643653999999991</v>
          </cell>
          <cell r="AD114">
            <v>53.513712999999996</v>
          </cell>
          <cell r="AE114">
            <v>54.417802999999999</v>
          </cell>
          <cell r="AF114">
            <v>59.141432999999999</v>
          </cell>
          <cell r="AG114">
            <v>60.887991</v>
          </cell>
          <cell r="AH114">
            <v>54.217712999999996</v>
          </cell>
          <cell r="AI114">
            <v>64.003098999999992</v>
          </cell>
          <cell r="AJ114">
            <v>69.268516000000005</v>
          </cell>
          <cell r="AK114">
            <v>31.333549999999999</v>
          </cell>
          <cell r="AL114">
            <v>32.858007000000001</v>
          </cell>
          <cell r="AM114">
            <v>25.375490999999997</v>
          </cell>
          <cell r="AN114">
            <v>21.768521999999997</v>
          </cell>
          <cell r="AO114">
            <v>22.335086</v>
          </cell>
          <cell r="AP114">
            <v>25.843977999999996</v>
          </cell>
          <cell r="AQ114">
            <v>24.524248</v>
          </cell>
          <cell r="AR114">
            <v>21.268946999999997</v>
          </cell>
          <cell r="AS114">
            <v>15.114176999999998</v>
          </cell>
          <cell r="AT114">
            <v>14.393973000000001</v>
          </cell>
          <cell r="AU114">
            <v>14.873213999999999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</row>
        <row r="127">
          <cell r="B127">
            <v>3.4078979199999998E-3</v>
          </cell>
          <cell r="C127">
            <v>4.0563592439999997E-3</v>
          </cell>
          <cell r="D127">
            <v>4.2443551359999995E-3</v>
          </cell>
          <cell r="E127">
            <v>3.3129709759999997E-3</v>
          </cell>
          <cell r="F127">
            <v>4.698085728E-3</v>
          </cell>
          <cell r="G127">
            <v>7.2148000399999994E-3</v>
          </cell>
          <cell r="H127">
            <v>6.2072314360000005E-3</v>
          </cell>
          <cell r="I127">
            <v>6.2403365920000002E-3</v>
          </cell>
          <cell r="J127">
            <v>9.8049468440000002E-3</v>
          </cell>
          <cell r="K127">
            <v>9.8545304480000002E-3</v>
          </cell>
          <cell r="L127">
            <v>9.7149442039999988E-3</v>
          </cell>
          <cell r="M127">
            <v>9.2191437800000012E-3</v>
          </cell>
          <cell r="N127">
            <v>1.6480165240000001E-2</v>
          </cell>
          <cell r="O127">
            <v>7.6185143160000003E-3</v>
          </cell>
          <cell r="P127">
            <v>9.169977012000001E-3</v>
          </cell>
          <cell r="Q127">
            <v>8.7320771999999987E-3</v>
          </cell>
          <cell r="R127">
            <v>5.5392708839999997E-3</v>
          </cell>
          <cell r="S127">
            <v>3.2135596920000002E-3</v>
          </cell>
          <cell r="T127">
            <v>2.7370169680000001E-3</v>
          </cell>
          <cell r="U127">
            <v>2.434654768E-3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0.54931799999999997</v>
          </cell>
          <cell r="AC127">
            <v>0.60660700000000001</v>
          </cell>
          <cell r="AD127">
            <v>0.7601119999999999</v>
          </cell>
          <cell r="AE127">
            <v>0.79689100000000002</v>
          </cell>
          <cell r="AF127">
            <v>1.137348</v>
          </cell>
          <cell r="AG127">
            <v>1.9956739999999999</v>
          </cell>
          <cell r="AH127">
            <v>1.9029209999999999</v>
          </cell>
          <cell r="AI127">
            <v>2.1513590000000002</v>
          </cell>
          <cell r="AJ127">
            <v>3.8058109999999994</v>
          </cell>
          <cell r="AK127">
            <v>3.1515279999999999</v>
          </cell>
          <cell r="AL127">
            <v>3.322244</v>
          </cell>
          <cell r="AM127">
            <v>3.4842519999999997</v>
          </cell>
          <cell r="AN127">
            <v>6.1364919999999996</v>
          </cell>
          <cell r="AO127">
            <v>2.9582570000000001</v>
          </cell>
          <cell r="AP127">
            <v>3.6155279999999999</v>
          </cell>
          <cell r="AQ127">
            <v>3.1684389999999998</v>
          </cell>
          <cell r="AR127">
            <v>2.1000939999999999</v>
          </cell>
          <cell r="AS127">
            <v>5.5725629999999997</v>
          </cell>
          <cell r="AT127">
            <v>1.0101439999999999</v>
          </cell>
          <cell r="AU127">
            <v>0.798238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</row>
        <row r="140">
          <cell r="B140">
            <v>1.12570139472E-2</v>
          </cell>
          <cell r="C140">
            <v>1.4280196070000001E-2</v>
          </cell>
          <cell r="D140">
            <v>1.550270386E-2</v>
          </cell>
          <cell r="E140">
            <v>7.6163583720000004E-3</v>
          </cell>
          <cell r="F140">
            <v>7.7575499399999996E-3</v>
          </cell>
          <cell r="G140">
            <v>6.418363419999999E-3</v>
          </cell>
          <cell r="H140">
            <v>6.0400725000000002E-3</v>
          </cell>
          <cell r="I140">
            <v>1.5759111619999999E-2</v>
          </cell>
          <cell r="J140">
            <v>1.3307152459999999E-2</v>
          </cell>
          <cell r="K140">
            <v>1.7125797639999996E-2</v>
          </cell>
          <cell r="L140">
            <v>2.3549943339999997E-2</v>
          </cell>
          <cell r="M140">
            <v>1.6718973459999998E-2</v>
          </cell>
          <cell r="N140">
            <v>3.6826876659999994E-2</v>
          </cell>
          <cell r="O140">
            <v>2.5162981199999997E-2</v>
          </cell>
          <cell r="P140">
            <v>2.9518557067999995E-2</v>
          </cell>
          <cell r="Q140">
            <v>3.8754855383999996E-2</v>
          </cell>
          <cell r="R140">
            <v>5.5392491391999997E-2</v>
          </cell>
          <cell r="S140">
            <v>3.2555398763999994E-2</v>
          </cell>
          <cell r="T140">
            <v>5.5136476640000001E-2</v>
          </cell>
          <cell r="U140">
            <v>5.4917219783999993E-2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1.9320179999999998</v>
          </cell>
          <cell r="AC140">
            <v>2.1294789999999995</v>
          </cell>
          <cell r="AD140">
            <v>2.4401139999999999</v>
          </cell>
          <cell r="AE140">
            <v>2.2754659999999998</v>
          </cell>
          <cell r="AF140">
            <v>2.5747469999999999</v>
          </cell>
          <cell r="AG140">
            <v>1.8057110000000001</v>
          </cell>
          <cell r="AH140">
            <v>1.5917379999999999</v>
          </cell>
          <cell r="AI140">
            <v>3.301847</v>
          </cell>
          <cell r="AJ140">
            <v>2.3666469999999995</v>
          </cell>
          <cell r="AK140">
            <v>3.0244450000000001</v>
          </cell>
          <cell r="AL140">
            <v>2.9721329999999999</v>
          </cell>
          <cell r="AM140">
            <v>4.1602129999999997</v>
          </cell>
          <cell r="AN140">
            <v>4.2477330000000002</v>
          </cell>
          <cell r="AO140">
            <v>4.266642</v>
          </cell>
          <cell r="AP140">
            <v>4.2995200000000002</v>
          </cell>
          <cell r="AQ140">
            <v>5.4403179999999995</v>
          </cell>
          <cell r="AR140">
            <v>6.7401759999999991</v>
          </cell>
          <cell r="AS140">
            <v>6.2157419999999997</v>
          </cell>
          <cell r="AT140">
            <v>7.5522239999999998</v>
          </cell>
          <cell r="AU140">
            <v>7.9104289999999988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</row>
        <row r="144">
          <cell r="B144">
            <v>1.4440656748000002E-2</v>
          </cell>
          <cell r="C144">
            <v>2.1403247263999999E-2</v>
          </cell>
          <cell r="D144">
            <v>1.8983713280000002E-2</v>
          </cell>
          <cell r="E144">
            <v>1.208371766E-2</v>
          </cell>
          <cell r="F144">
            <v>9.3498662880000007E-3</v>
          </cell>
          <cell r="G144">
            <v>7.4940694920000005E-3</v>
          </cell>
          <cell r="H144">
            <v>7.9068800440000014E-3</v>
          </cell>
          <cell r="I144">
            <v>9.8893443320000017E-3</v>
          </cell>
          <cell r="J144">
            <v>3.9095688800000004E-3</v>
          </cell>
          <cell r="K144">
            <v>4.6127415319999997E-3</v>
          </cell>
          <cell r="L144">
            <v>4.1334424039999994E-3</v>
          </cell>
          <cell r="M144">
            <v>6.3796498639999985E-3</v>
          </cell>
          <cell r="N144">
            <v>3.1009239883999999E-2</v>
          </cell>
          <cell r="O144">
            <v>1.8767354424000002E-2</v>
          </cell>
          <cell r="P144">
            <v>2.2866101019999995E-2</v>
          </cell>
          <cell r="Q144">
            <v>2.0843219963999998E-2</v>
          </cell>
          <cell r="R144">
            <v>4.1057834719999999E-2</v>
          </cell>
          <cell r="S144">
            <v>3.7609829987999999E-2</v>
          </cell>
          <cell r="T144">
            <v>3.1921860711999997E-2</v>
          </cell>
          <cell r="U144">
            <v>3.3788638408000005E-2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1.555356</v>
          </cell>
          <cell r="AC144">
            <v>1.952807</v>
          </cell>
          <cell r="AD144">
            <v>2.0684709999999997</v>
          </cell>
          <cell r="AE144">
            <v>1.7084759999999999</v>
          </cell>
          <cell r="AF144">
            <v>1.493733</v>
          </cell>
          <cell r="AG144">
            <v>1.1605089999999998</v>
          </cell>
          <cell r="AH144">
            <v>1.2037509999999998</v>
          </cell>
          <cell r="AI144">
            <v>1.5593789999999998</v>
          </cell>
          <cell r="AJ144">
            <v>0.64763199999999999</v>
          </cell>
          <cell r="AK144">
            <v>0.49321699999999996</v>
          </cell>
          <cell r="AL144">
            <v>0.48397999999999997</v>
          </cell>
          <cell r="AM144">
            <v>1.2236859999999998</v>
          </cell>
          <cell r="AN144">
            <v>2.4001539999999997</v>
          </cell>
          <cell r="AO144">
            <v>3.3678400000000002</v>
          </cell>
          <cell r="AP144">
            <v>3.3063469999999997</v>
          </cell>
          <cell r="AQ144">
            <v>2.1612229999999997</v>
          </cell>
          <cell r="AR144">
            <v>2.8272139999999997</v>
          </cell>
          <cell r="AS144">
            <v>3.5455940000000004</v>
          </cell>
          <cell r="AT144">
            <v>3.8480650000000001</v>
          </cell>
          <cell r="AU144">
            <v>3.1678679999999995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</row>
        <row r="154">
          <cell r="B154">
            <v>3.0232702668000003E-2</v>
          </cell>
          <cell r="C154">
            <v>4.0387124343999999E-2</v>
          </cell>
          <cell r="D154">
            <v>3.6165887715999996E-2</v>
          </cell>
          <cell r="E154">
            <v>2.3770631696000001E-2</v>
          </cell>
          <cell r="F154">
            <v>3.3558479891999997E-2</v>
          </cell>
          <cell r="G154">
            <v>1.6921229695999997E-2</v>
          </cell>
          <cell r="H154">
            <v>2.0300594384E-2</v>
          </cell>
          <cell r="I154">
            <v>1.5983509388E-2</v>
          </cell>
          <cell r="J154">
            <v>9.700467027999999E-3</v>
          </cell>
          <cell r="K154">
            <v>1.3951675416E-2</v>
          </cell>
          <cell r="L154">
            <v>6.6643848039999991E-3</v>
          </cell>
          <cell r="M154">
            <v>6.757453275999999E-3</v>
          </cell>
          <cell r="N154">
            <v>5.35954398E-3</v>
          </cell>
          <cell r="O154">
            <v>4.6173495199999994E-3</v>
          </cell>
          <cell r="P154">
            <v>3.1645932079999994E-3</v>
          </cell>
          <cell r="Q154">
            <v>4.0237090319999993E-3</v>
          </cell>
          <cell r="R154">
            <v>9.3393542199999968E-3</v>
          </cell>
          <cell r="S154">
            <v>9.1315148399999987E-3</v>
          </cell>
          <cell r="T154">
            <v>5.7528096359999994E-3</v>
          </cell>
          <cell r="U154">
            <v>1.1174399235999999E-2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5.4656549999999999</v>
          </cell>
          <cell r="AC154">
            <v>6.5873229999999996</v>
          </cell>
          <cell r="AD154">
            <v>6.1936599999999986</v>
          </cell>
          <cell r="AE154">
            <v>4.6688729999999996</v>
          </cell>
          <cell r="AF154">
            <v>7.4157250000000001</v>
          </cell>
          <cell r="AG154">
            <v>3.8344279999999995</v>
          </cell>
          <cell r="AH154">
            <v>3.8736220000000001</v>
          </cell>
          <cell r="AI154">
            <v>4.1124130000000001</v>
          </cell>
          <cell r="AJ154">
            <v>3.1398689999999996</v>
          </cell>
          <cell r="AK154">
            <v>4.0757300000000001</v>
          </cell>
          <cell r="AL154">
            <v>1.86755</v>
          </cell>
          <cell r="AM154">
            <v>2.4867649999999997</v>
          </cell>
          <cell r="AN154">
            <v>1.9111579999999999</v>
          </cell>
          <cell r="AO154">
            <v>1.8885369999999999</v>
          </cell>
          <cell r="AP154">
            <v>1.419996</v>
          </cell>
          <cell r="AQ154">
            <v>1.7531399999999999</v>
          </cell>
          <cell r="AR154">
            <v>3.2520269999999996</v>
          </cell>
          <cell r="AS154">
            <v>3.7025429999999999</v>
          </cell>
          <cell r="AT154">
            <v>2.2478349999999998</v>
          </cell>
          <cell r="AU154">
            <v>4.1691039999999999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</row>
        <row r="160">
          <cell r="B160">
            <v>4.4410216647999996E-2</v>
          </cell>
          <cell r="C160">
            <v>3.6914786187999996E-2</v>
          </cell>
          <cell r="D160">
            <v>2.7558033859999997E-2</v>
          </cell>
          <cell r="E160">
            <v>1.3861186387999999E-2</v>
          </cell>
          <cell r="F160">
            <v>1.7856539176000004E-2</v>
          </cell>
          <cell r="G160">
            <v>1.4993754300000002E-2</v>
          </cell>
          <cell r="H160">
            <v>2.3219150835999999E-2</v>
          </cell>
          <cell r="I160">
            <v>3.7961161671999998E-2</v>
          </cell>
          <cell r="J160">
            <v>3.5886796400000004E-2</v>
          </cell>
          <cell r="K160">
            <v>2.1507497284000001E-2</v>
          </cell>
          <cell r="L160">
            <v>1.7436387136000001E-2</v>
          </cell>
          <cell r="M160">
            <v>2.5107003963999997E-2</v>
          </cell>
          <cell r="N160">
            <v>1.0852251116000002E-2</v>
          </cell>
          <cell r="O160">
            <v>1.15358152E-4</v>
          </cell>
          <cell r="P160">
            <v>1.1723195119999999E-3</v>
          </cell>
          <cell r="Q160">
            <v>2.2680359519999999E-3</v>
          </cell>
          <cell r="R160">
            <v>3.1857720439999997E-3</v>
          </cell>
          <cell r="S160">
            <v>2.1002272199999996E-3</v>
          </cell>
          <cell r="T160">
            <v>2.2079923319999997E-3</v>
          </cell>
          <cell r="U160">
            <v>1.806682332E-3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5.1952809999999996</v>
          </cell>
          <cell r="AC160">
            <v>5.1643230000000004</v>
          </cell>
          <cell r="AD160">
            <v>3.4144039999999998</v>
          </cell>
          <cell r="AE160">
            <v>2.1622620000000001</v>
          </cell>
          <cell r="AF160">
            <v>2.6699890000000002</v>
          </cell>
          <cell r="AG160">
            <v>2.306171</v>
          </cell>
          <cell r="AH160">
            <v>3.2065869999999999</v>
          </cell>
          <cell r="AI160">
            <v>6.0962290000000001</v>
          </cell>
          <cell r="AJ160">
            <v>6.1251479999999994</v>
          </cell>
          <cell r="AK160">
            <v>3.0890119999999999</v>
          </cell>
          <cell r="AL160">
            <v>2.7232299999999996</v>
          </cell>
          <cell r="AM160">
            <v>4.254931</v>
          </cell>
          <cell r="AN160">
            <v>1.677718</v>
          </cell>
          <cell r="AO160">
            <v>4.7801999999999997E-2</v>
          </cell>
          <cell r="AP160">
            <v>0.452766</v>
          </cell>
          <cell r="AQ160">
            <v>0.79090099999999997</v>
          </cell>
          <cell r="AR160">
            <v>1.147403</v>
          </cell>
          <cell r="AS160">
            <v>0.77844099999999994</v>
          </cell>
          <cell r="AT160">
            <v>0.71185399999999999</v>
          </cell>
          <cell r="AU160">
            <v>0.55863399999999996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</row>
        <row r="174">
          <cell r="AC174">
            <v>3.9233209999999996</v>
          </cell>
          <cell r="AD174">
            <v>0</v>
          </cell>
          <cell r="AE174">
            <v>0</v>
          </cell>
          <cell r="AF174">
            <v>5.1856429999999998</v>
          </cell>
          <cell r="AG174">
            <v>3.718423</v>
          </cell>
          <cell r="AH174">
            <v>0.66521199999999991</v>
          </cell>
          <cell r="AI174">
            <v>0.142317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</row>
        <row r="189">
          <cell r="B189">
            <v>2.0159273036000003E-2</v>
          </cell>
          <cell r="C189">
            <v>1.4127029140000002E-2</v>
          </cell>
          <cell r="D189">
            <v>1.7271983204000002E-2</v>
          </cell>
          <cell r="E189">
            <v>7.6434264200000001E-3</v>
          </cell>
          <cell r="F189">
            <v>7.5160784439999998E-3</v>
          </cell>
          <cell r="G189">
            <v>7.2704943920000008E-3</v>
          </cell>
          <cell r="H189">
            <v>5.5958036679999998E-3</v>
          </cell>
          <cell r="I189">
            <v>6.1958223320000005E-3</v>
          </cell>
          <cell r="J189">
            <v>6.0183094160000004E-3</v>
          </cell>
          <cell r="K189">
            <v>5.1044418039999997E-3</v>
          </cell>
          <cell r="L189">
            <v>9.3272528719999994E-3</v>
          </cell>
          <cell r="M189">
            <v>5.8771438879999995E-3</v>
          </cell>
          <cell r="N189">
            <v>5.1131780560000001E-3</v>
          </cell>
          <cell r="O189">
            <v>5.3887386839999996E-3</v>
          </cell>
          <cell r="P189">
            <v>3.7039085159999998E-3</v>
          </cell>
          <cell r="Q189">
            <v>3.5056575120000003E-3</v>
          </cell>
          <cell r="R189">
            <v>4.6456271679999996E-3</v>
          </cell>
          <cell r="S189">
            <v>2.6970822760000001E-3</v>
          </cell>
          <cell r="T189">
            <v>3.0160870879999994E-3</v>
          </cell>
          <cell r="U189">
            <v>2.6721426760000001E-3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2.8172329999999999</v>
          </cell>
          <cell r="AC189">
            <v>1.934083</v>
          </cell>
          <cell r="AD189">
            <v>2.7406489999999999</v>
          </cell>
          <cell r="AE189">
            <v>1.3823629999999998</v>
          </cell>
          <cell r="AF189">
            <v>1.773339</v>
          </cell>
          <cell r="AG189">
            <v>1.9592739999999997</v>
          </cell>
          <cell r="AH189">
            <v>1.357864</v>
          </cell>
          <cell r="AI189">
            <v>1.6710049999999999</v>
          </cell>
          <cell r="AJ189">
            <v>1.833386</v>
          </cell>
          <cell r="AK189">
            <v>4.5828069999999999</v>
          </cell>
          <cell r="AL189">
            <v>2.0715859999999999</v>
          </cell>
          <cell r="AM189">
            <v>1.347167</v>
          </cell>
          <cell r="AN189">
            <v>1.146892</v>
          </cell>
          <cell r="AO189">
            <v>1.0679029999999998</v>
          </cell>
          <cell r="AP189">
            <v>0.83441699999999996</v>
          </cell>
          <cell r="AQ189">
            <v>0.71513199999999999</v>
          </cell>
          <cell r="AR189">
            <v>1.1026849999999999</v>
          </cell>
          <cell r="AS189">
            <v>0.66786699999999999</v>
          </cell>
          <cell r="AT189">
            <v>0.72778399999999999</v>
          </cell>
          <cell r="AU189">
            <v>0.62258999999999998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</row>
        <row r="193">
          <cell r="B193">
            <v>1.5039135999999999E-4</v>
          </cell>
          <cell r="C193">
            <v>5.0957127199999989E-4</v>
          </cell>
          <cell r="D193">
            <v>1.1276391000000002E-3</v>
          </cell>
          <cell r="E193">
            <v>1.733102E-3</v>
          </cell>
          <cell r="F193">
            <v>2.3978159799999997E-3</v>
          </cell>
          <cell r="G193">
            <v>7.2275487199999992E-4</v>
          </cell>
          <cell r="H193">
            <v>5.1512326039999997E-3</v>
          </cell>
          <cell r="I193">
            <v>8.2205493439999992E-3</v>
          </cell>
          <cell r="J193">
            <v>4.1931441999999994E-3</v>
          </cell>
          <cell r="K193">
            <v>3.0218507199999997E-3</v>
          </cell>
          <cell r="L193">
            <v>8.6346293599999981E-3</v>
          </cell>
          <cell r="M193">
            <v>1.0582278279999998E-2</v>
          </cell>
          <cell r="N193">
            <v>1.1400145399999999E-2</v>
          </cell>
          <cell r="O193">
            <v>1.0864453179999999E-2</v>
          </cell>
          <cell r="P193">
            <v>1.5230712923999998E-2</v>
          </cell>
          <cell r="Q193">
            <v>1.5423637655999998E-2</v>
          </cell>
          <cell r="R193">
            <v>1.3929914599999997E-2</v>
          </cell>
          <cell r="S193">
            <v>1.4354141899999999E-2</v>
          </cell>
          <cell r="T193">
            <v>1.3098387287999998E-2</v>
          </cell>
          <cell r="U193">
            <v>1.4011555319999997E-2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2.4593999999999998E-2</v>
          </cell>
          <cell r="AC193">
            <v>6.1995999999999996E-2</v>
          </cell>
          <cell r="AD193">
            <v>0.15871199999999999</v>
          </cell>
          <cell r="AE193">
            <v>0.31130199999999997</v>
          </cell>
          <cell r="AF193">
            <v>0.49874299999999999</v>
          </cell>
          <cell r="AG193">
            <v>0.16724399999999998</v>
          </cell>
          <cell r="AH193">
            <v>1.428798</v>
          </cell>
          <cell r="AI193">
            <v>2.7227779999999999</v>
          </cell>
          <cell r="AJ193">
            <v>1.4238949999999999</v>
          </cell>
          <cell r="AK193">
            <v>0.96419500000000002</v>
          </cell>
          <cell r="AL193">
            <v>2.64154</v>
          </cell>
          <cell r="AM193">
            <v>3.5774739999999996</v>
          </cell>
          <cell r="AN193">
            <v>3.6108419999999994</v>
          </cell>
          <cell r="AO193">
            <v>4.4628629999999996</v>
          </cell>
          <cell r="AP193">
            <v>4.775614</v>
          </cell>
          <cell r="AQ193">
            <v>5.0498960000000004</v>
          </cell>
          <cell r="AR193">
            <v>5.1485249999999994</v>
          </cell>
          <cell r="AS193">
            <v>5.1125169999999995</v>
          </cell>
          <cell r="AT193">
            <v>4.8946820000000004</v>
          </cell>
          <cell r="AU193">
            <v>4.8929079999999994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</row>
        <row r="200">
          <cell r="B200">
            <v>7.806274476E-3</v>
          </cell>
          <cell r="C200">
            <v>4.8637268680000005E-3</v>
          </cell>
          <cell r="D200">
            <v>7.2485809760000006E-3</v>
          </cell>
          <cell r="E200">
            <v>6.7512445000000006E-3</v>
          </cell>
          <cell r="F200">
            <v>9.6431378679999995E-3</v>
          </cell>
          <cell r="G200">
            <v>8.6436260960000011E-3</v>
          </cell>
          <cell r="H200">
            <v>6.9716074960000001E-3</v>
          </cell>
          <cell r="I200">
            <v>1.2109913396000002E-2</v>
          </cell>
          <cell r="J200">
            <v>1.2350584064000001E-2</v>
          </cell>
          <cell r="K200">
            <v>3.3974344040000001E-3</v>
          </cell>
          <cell r="L200">
            <v>4.6183926879999997E-3</v>
          </cell>
          <cell r="M200">
            <v>8.1282728799999995E-4</v>
          </cell>
          <cell r="N200">
            <v>7.6305847799999996E-3</v>
          </cell>
          <cell r="O200">
            <v>6.1528347440000008E-3</v>
          </cell>
          <cell r="P200">
            <v>1.0061414999999998E-3</v>
          </cell>
          <cell r="Q200">
            <v>8.1407065599999994E-4</v>
          </cell>
          <cell r="R200">
            <v>8.2484875199999991E-4</v>
          </cell>
          <cell r="S200">
            <v>7.2452125199999997E-4</v>
          </cell>
          <cell r="T200">
            <v>1.22969028E-3</v>
          </cell>
          <cell r="U200">
            <v>2.466076704E-3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1.294092</v>
          </cell>
          <cell r="AC200">
            <v>0.78032999999999997</v>
          </cell>
          <cell r="AD200">
            <v>1.179562</v>
          </cell>
          <cell r="AE200">
            <v>1.2261839999999999</v>
          </cell>
          <cell r="AF200">
            <v>1.760832</v>
          </cell>
          <cell r="AG200">
            <v>2.029223</v>
          </cell>
          <cell r="AH200">
            <v>1.766079</v>
          </cell>
          <cell r="AI200">
            <v>3.4378569999999997</v>
          </cell>
          <cell r="AJ200">
            <v>3.0890989999999996</v>
          </cell>
          <cell r="AK200">
            <v>0.77335699999999996</v>
          </cell>
          <cell r="AL200">
            <v>0.90792699999999993</v>
          </cell>
          <cell r="AM200">
            <v>0.17723799999999998</v>
          </cell>
          <cell r="AN200">
            <v>1.6613259999999999</v>
          </cell>
          <cell r="AO200">
            <v>1.7178719999999998</v>
          </cell>
          <cell r="AP200">
            <v>0.22322299999999998</v>
          </cell>
          <cell r="AQ200">
            <v>0.17726199999999998</v>
          </cell>
          <cell r="AR200">
            <v>0.24648099999999998</v>
          </cell>
          <cell r="AS200">
            <v>0.21249899999999999</v>
          </cell>
          <cell r="AT200">
            <v>0.41815999999999998</v>
          </cell>
          <cell r="AU200">
            <v>0.62196299999999993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</row>
        <row r="201">
          <cell r="B201">
            <v>8.795462452000001E-2</v>
          </cell>
          <cell r="C201">
            <v>7.9237308191999992E-2</v>
          </cell>
          <cell r="D201">
            <v>8.0702245540000009E-2</v>
          </cell>
          <cell r="E201">
            <v>9.1185480708000005E-2</v>
          </cell>
          <cell r="F201">
            <v>9.9840031620000005E-2</v>
          </cell>
          <cell r="G201">
            <v>0.108129254408</v>
          </cell>
          <cell r="H201">
            <v>0.10978259129599999</v>
          </cell>
          <cell r="I201">
            <v>0.116252421908</v>
          </cell>
          <cell r="J201">
            <v>0.12412720905200002</v>
          </cell>
          <cell r="K201">
            <v>9.2172682727999999E-2</v>
          </cell>
          <cell r="L201">
            <v>0.12186851353600001</v>
          </cell>
          <cell r="M201">
            <v>0.11800327909999998</v>
          </cell>
          <cell r="N201">
            <v>0.13162883666799999</v>
          </cell>
          <cell r="O201">
            <v>0.103146062264</v>
          </cell>
          <cell r="P201">
            <v>0.11310470676399997</v>
          </cell>
          <cell r="Q201">
            <v>0.11009175217599999</v>
          </cell>
          <cell r="R201">
            <v>0.10239528524399999</v>
          </cell>
          <cell r="S201">
            <v>0.10212782963599999</v>
          </cell>
          <cell r="T201">
            <v>7.6913353411999993E-2</v>
          </cell>
          <cell r="U201">
            <v>7.2350055595999996E-2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13.107636999999999</v>
          </cell>
          <cell r="AC201">
            <v>11.862876</v>
          </cell>
          <cell r="AD201">
            <v>12.746264999999998</v>
          </cell>
          <cell r="AE201">
            <v>17.683698</v>
          </cell>
          <cell r="AF201">
            <v>20.133751999999998</v>
          </cell>
          <cell r="AG201">
            <v>21.199542000000001</v>
          </cell>
          <cell r="AH201">
            <v>21.181327</v>
          </cell>
          <cell r="AI201">
            <v>24.628888999999997</v>
          </cell>
          <cell r="AJ201">
            <v>28.948673999999997</v>
          </cell>
          <cell r="AK201">
            <v>20.276895999999997</v>
          </cell>
          <cell r="AL201">
            <v>26.091407</v>
          </cell>
          <cell r="AM201">
            <v>25.010363999999996</v>
          </cell>
          <cell r="AN201">
            <v>26.777442999999995</v>
          </cell>
          <cell r="AO201">
            <v>20.632055000000001</v>
          </cell>
          <cell r="AP201">
            <v>21.950949000000001</v>
          </cell>
          <cell r="AQ201">
            <v>17.380368999999998</v>
          </cell>
          <cell r="AR201">
            <v>16.161811999999998</v>
          </cell>
          <cell r="AS201">
            <v>16.049363999999997</v>
          </cell>
          <cell r="AT201">
            <v>13.288266</v>
          </cell>
          <cell r="AU201">
            <v>11.245535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</row>
        <row r="211">
          <cell r="B211">
            <v>3.0039135559999999E-3</v>
          </cell>
          <cell r="C211">
            <v>4.4656733799999992E-3</v>
          </cell>
          <cell r="D211">
            <v>5.4660384800000001E-3</v>
          </cell>
          <cell r="E211">
            <v>3.4534955000000006E-3</v>
          </cell>
          <cell r="F211">
            <v>4.4128533120000001E-3</v>
          </cell>
          <cell r="G211">
            <v>6.0510187079999998E-3</v>
          </cell>
          <cell r="H211">
            <v>5.5084855280000001E-3</v>
          </cell>
          <cell r="I211">
            <v>5.3949188159999996E-3</v>
          </cell>
          <cell r="J211">
            <v>6.7219503400000003E-3</v>
          </cell>
          <cell r="K211">
            <v>1.9979842960000001E-3</v>
          </cell>
          <cell r="L211">
            <v>2.6825458799999997E-3</v>
          </cell>
          <cell r="M211">
            <v>1.2994119319999998E-3</v>
          </cell>
          <cell r="N211">
            <v>2.3772838600000005E-3</v>
          </cell>
          <cell r="O211">
            <v>3.631975312E-3</v>
          </cell>
          <cell r="P211">
            <v>3.9380222280000002E-3</v>
          </cell>
          <cell r="Q211">
            <v>3.7734738719999998E-3</v>
          </cell>
          <cell r="R211">
            <v>2.0877452959999999E-3</v>
          </cell>
          <cell r="S211">
            <v>2.2173325440000002E-3</v>
          </cell>
          <cell r="T211">
            <v>1.5089649959999999E-3</v>
          </cell>
          <cell r="U211">
            <v>4.9052351599999998E-4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0.64730299999999996</v>
          </cell>
          <cell r="AC211">
            <v>0.99867399999999984</v>
          </cell>
          <cell r="AD211">
            <v>1.2797909999999999</v>
          </cell>
          <cell r="AE211">
            <v>1.0822129999999999</v>
          </cell>
          <cell r="AF211">
            <v>1.3653740000000001</v>
          </cell>
          <cell r="AG211">
            <v>2.2813870000000001</v>
          </cell>
          <cell r="AH211">
            <v>1.867645</v>
          </cell>
          <cell r="AI211">
            <v>2.3985600000000002</v>
          </cell>
          <cell r="AJ211">
            <v>2.9461419999999996</v>
          </cell>
          <cell r="AK211">
            <v>0.85650699999999991</v>
          </cell>
          <cell r="AL211">
            <v>1.1876379999999997</v>
          </cell>
          <cell r="AM211">
            <v>0.51750699999999994</v>
          </cell>
          <cell r="AN211">
            <v>0.93136999999999992</v>
          </cell>
          <cell r="AO211">
            <v>1.5613619999999999</v>
          </cell>
          <cell r="AP211">
            <v>1.620231</v>
          </cell>
          <cell r="AQ211">
            <v>1.331758</v>
          </cell>
          <cell r="AR211">
            <v>0.71763599999999994</v>
          </cell>
          <cell r="AS211">
            <v>5.4256869999999999</v>
          </cell>
          <cell r="AT211">
            <v>0.60952300000000004</v>
          </cell>
          <cell r="AU211">
            <v>0.18538499999999999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</row>
        <row r="212">
          <cell r="B212">
            <v>0.282068214624</v>
          </cell>
          <cell r="C212">
            <v>0.28856451817200002</v>
          </cell>
          <cell r="D212">
            <v>0.20830619009200002</v>
          </cell>
          <cell r="E212">
            <v>0.15799363437199998</v>
          </cell>
          <cell r="F212">
            <v>0.18675240564399997</v>
          </cell>
          <cell r="G212">
            <v>0.19184837408800007</v>
          </cell>
          <cell r="H212">
            <v>0.15849060763199999</v>
          </cell>
          <cell r="I212">
            <v>0.116696849472</v>
          </cell>
          <cell r="J212">
            <v>0.106613235876</v>
          </cell>
          <cell r="K212">
            <v>2.5777787224000002E-2</v>
          </cell>
          <cell r="L212">
            <v>3.9895235576000006E-2</v>
          </cell>
          <cell r="M212">
            <v>3.4945455328000002E-2</v>
          </cell>
          <cell r="N212">
            <v>2.9092347115999995E-2</v>
          </cell>
          <cell r="O212">
            <v>2.6181126579999991E-2</v>
          </cell>
          <cell r="P212">
            <v>2.9801587031999997E-2</v>
          </cell>
          <cell r="Q212">
            <v>2.2154807919999998E-2</v>
          </cell>
          <cell r="R212">
            <v>2.1044788239999997E-2</v>
          </cell>
          <cell r="S212">
            <v>2.1370701043999997E-2</v>
          </cell>
          <cell r="T212">
            <v>2.8148672523999999E-2</v>
          </cell>
          <cell r="U212">
            <v>2.1363602568E-2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47.904972999999998</v>
          </cell>
          <cell r="AC212">
            <v>51.333774999999996</v>
          </cell>
          <cell r="AD212">
            <v>40.496132999999993</v>
          </cell>
          <cell r="AE212">
            <v>39.244774999999997</v>
          </cell>
          <cell r="AF212">
            <v>51.294901000000003</v>
          </cell>
          <cell r="AG212">
            <v>55.772419999999997</v>
          </cell>
          <cell r="AH212">
            <v>45.902045999999999</v>
          </cell>
          <cell r="AI212">
            <v>38.441859999999998</v>
          </cell>
          <cell r="AJ212">
            <v>39.069001</v>
          </cell>
          <cell r="AK212">
            <v>13.005018999999997</v>
          </cell>
          <cell r="AL212">
            <v>13.877167000000002</v>
          </cell>
          <cell r="AM212">
            <v>12.267762000000001</v>
          </cell>
          <cell r="AN212">
            <v>10.420418</v>
          </cell>
          <cell r="AO212">
            <v>11.282584999999999</v>
          </cell>
          <cell r="AP212">
            <v>12.339482999999998</v>
          </cell>
          <cell r="AQ212">
            <v>19.681844999999999</v>
          </cell>
          <cell r="AR212">
            <v>7.9928219999999994</v>
          </cell>
          <cell r="AS212">
            <v>8.5177929999999993</v>
          </cell>
          <cell r="AT212">
            <v>11.721698</v>
          </cell>
          <cell r="AU212">
            <v>7.7718879999999988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</row>
        <row r="227">
          <cell r="B227">
            <v>8.527570239999999E-4</v>
          </cell>
          <cell r="C227">
            <v>1.3795070799999998E-3</v>
          </cell>
          <cell r="D227">
            <v>1.0660855799999999E-3</v>
          </cell>
          <cell r="E227">
            <v>2.9614571559999996E-3</v>
          </cell>
          <cell r="F227">
            <v>2.6778084760000001E-3</v>
          </cell>
          <cell r="G227">
            <v>9.0110781040000001E-3</v>
          </cell>
          <cell r="H227">
            <v>4.1925313639999996E-3</v>
          </cell>
          <cell r="I227">
            <v>5.456521588E-3</v>
          </cell>
          <cell r="J227">
            <v>8.8000840759999994E-3</v>
          </cell>
          <cell r="K227">
            <v>3.1458256759999996E-3</v>
          </cell>
          <cell r="L227">
            <v>2.9642165279999996E-3</v>
          </cell>
          <cell r="M227">
            <v>2.0677685559999997E-3</v>
          </cell>
          <cell r="N227">
            <v>7.0004815999999989E-4</v>
          </cell>
          <cell r="O227">
            <v>9.9042439999999995E-5</v>
          </cell>
          <cell r="P227">
            <v>3.9205208E-4</v>
          </cell>
          <cell r="Q227">
            <v>3.3841052000000002E-4</v>
          </cell>
          <cell r="R227">
            <v>1.9973002000000002E-4</v>
          </cell>
          <cell r="S227">
            <v>1.2646437999999999E-4</v>
          </cell>
          <cell r="T227">
            <v>4.1487221999999993E-4</v>
          </cell>
          <cell r="U227">
            <v>5.6675555999999988E-4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0.14586299999999999</v>
          </cell>
          <cell r="AC227">
            <v>0.26553899999999997</v>
          </cell>
          <cell r="AD227">
            <v>0.219052</v>
          </cell>
          <cell r="AE227">
            <v>0.6638949999999999</v>
          </cell>
          <cell r="AF227">
            <v>0.67138699999999996</v>
          </cell>
          <cell r="AG227">
            <v>2.262677</v>
          </cell>
          <cell r="AH227">
            <v>1.045512</v>
          </cell>
          <cell r="AI227">
            <v>1.5899299999999998</v>
          </cell>
          <cell r="AJ227">
            <v>3.0071150000000002</v>
          </cell>
          <cell r="AK227">
            <v>0.94972299999999987</v>
          </cell>
          <cell r="AL227">
            <v>1.006753</v>
          </cell>
          <cell r="AM227">
            <v>0.63188600000000006</v>
          </cell>
          <cell r="AN227">
            <v>0.217942</v>
          </cell>
          <cell r="AO227">
            <v>3.4107999999999999E-2</v>
          </cell>
          <cell r="AP227">
            <v>0.10217699999999999</v>
          </cell>
          <cell r="AQ227">
            <v>7.3950000000000002E-2</v>
          </cell>
          <cell r="AR227">
            <v>4.4252E-2</v>
          </cell>
          <cell r="AS227">
            <v>2.8223999999999999E-2</v>
          </cell>
          <cell r="AT227">
            <v>0.10902299999999999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</row>
        <row r="237">
          <cell r="B237">
            <v>6.7282859028000006E-2</v>
          </cell>
          <cell r="C237">
            <v>6.1549702787999996E-2</v>
          </cell>
          <cell r="D237">
            <v>4.3793285228000002E-2</v>
          </cell>
          <cell r="E237">
            <v>3.5552997256000002E-2</v>
          </cell>
          <cell r="F237">
            <v>2.4471734699999997E-2</v>
          </cell>
          <cell r="G237">
            <v>3.0935519103999998E-2</v>
          </cell>
          <cell r="H237">
            <v>3.3174190504000001E-2</v>
          </cell>
          <cell r="I237">
            <v>2.9948865099999999E-2</v>
          </cell>
          <cell r="J237">
            <v>3.1120270608000003E-2</v>
          </cell>
          <cell r="K237">
            <v>1.6061991651999997E-2</v>
          </cell>
          <cell r="L237">
            <v>2.1228905768E-2</v>
          </cell>
          <cell r="M237">
            <v>1.2096538327999999E-2</v>
          </cell>
          <cell r="N237">
            <v>8.8452650719999977E-3</v>
          </cell>
          <cell r="O237">
            <v>6.0140148879999989E-3</v>
          </cell>
          <cell r="P237">
            <v>6.6893176279999994E-3</v>
          </cell>
          <cell r="Q237">
            <v>5.9251856440000004E-3</v>
          </cell>
          <cell r="R237">
            <v>2.8062684999999995E-3</v>
          </cell>
          <cell r="S237">
            <v>2.157606836E-3</v>
          </cell>
          <cell r="T237">
            <v>2.1304446239999997E-3</v>
          </cell>
          <cell r="U237">
            <v>2.1863262119999997E-3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9.3462179999999986</v>
          </cell>
          <cell r="AC237">
            <v>8.0536840000000005</v>
          </cell>
          <cell r="AD237">
            <v>6.5619189999999996</v>
          </cell>
          <cell r="AE237">
            <v>7.0455880000000004</v>
          </cell>
          <cell r="AF237">
            <v>4.8088490000000004</v>
          </cell>
          <cell r="AG237">
            <v>6.3078830000000004</v>
          </cell>
          <cell r="AH237">
            <v>6.3598970000000001</v>
          </cell>
          <cell r="AI237">
            <v>5.914479</v>
          </cell>
          <cell r="AJ237">
            <v>7.8125109999999998</v>
          </cell>
          <cell r="AK237">
            <v>3.4679500000000001</v>
          </cell>
          <cell r="AL237">
            <v>5.4614010000000004</v>
          </cell>
          <cell r="AM237">
            <v>3.643761</v>
          </cell>
          <cell r="AN237">
            <v>2.8168630000000001</v>
          </cell>
          <cell r="AO237">
            <v>1.7574329999999998</v>
          </cell>
          <cell r="AP237">
            <v>2.3662930000000002</v>
          </cell>
          <cell r="AQ237">
            <v>1.921824</v>
          </cell>
          <cell r="AR237">
            <v>0.82271599999999989</v>
          </cell>
          <cell r="AS237">
            <v>0.88256999999999985</v>
          </cell>
          <cell r="AT237">
            <v>1.0699609999999999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</row>
        <row r="238">
          <cell r="B238">
            <v>2.0894741000000005E-3</v>
          </cell>
          <cell r="C238">
            <v>8.2398243200000002E-4</v>
          </cell>
          <cell r="D238">
            <v>4.1778027200000003E-4</v>
          </cell>
          <cell r="E238">
            <v>1.3445541199999999E-4</v>
          </cell>
          <cell r="F238">
            <v>6.1331365200000009E-4</v>
          </cell>
          <cell r="G238">
            <v>8.4879426800000006E-4</v>
          </cell>
          <cell r="H238">
            <v>7.6292932799999994E-3</v>
          </cell>
          <cell r="I238">
            <v>5.1321005960000008E-3</v>
          </cell>
          <cell r="J238">
            <v>3.352720532E-3</v>
          </cell>
          <cell r="K238">
            <v>1.555246196E-3</v>
          </cell>
          <cell r="L238">
            <v>1.8202497039999999E-3</v>
          </cell>
          <cell r="M238">
            <v>2.1627506039999999E-3</v>
          </cell>
          <cell r="N238">
            <v>2.9742086080000001E-3</v>
          </cell>
          <cell r="O238">
            <v>5.6609278599999997E-3</v>
          </cell>
          <cell r="P238">
            <v>3.4789127800000002E-3</v>
          </cell>
          <cell r="Q238">
            <v>2.6622020880000003E-3</v>
          </cell>
          <cell r="R238">
            <v>8.9807062799999993E-4</v>
          </cell>
          <cell r="S238">
            <v>2.2458479680000001E-3</v>
          </cell>
          <cell r="T238">
            <v>1.3663191360000001E-3</v>
          </cell>
          <cell r="U238">
            <v>2.1187104119999999E-3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0.33027299999999998</v>
          </cell>
          <cell r="AC238">
            <v>0.133992</v>
          </cell>
          <cell r="AD238">
            <v>8.4407999999999997E-2</v>
          </cell>
          <cell r="AE238">
            <v>1.9994999999999999E-2</v>
          </cell>
          <cell r="AF238">
            <v>0.17114499999999999</v>
          </cell>
          <cell r="AG238">
            <v>0.18500900000000001</v>
          </cell>
          <cell r="AH238">
            <v>1.6235200000000001</v>
          </cell>
          <cell r="AI238">
            <v>1.4492609999999999</v>
          </cell>
          <cell r="AJ238">
            <v>0.98185599999999995</v>
          </cell>
          <cell r="AK238">
            <v>0.54177600000000004</v>
          </cell>
          <cell r="AL238">
            <v>0.52409499999999998</v>
          </cell>
          <cell r="AM238">
            <v>0.57933400000000002</v>
          </cell>
          <cell r="AN238">
            <v>0.59037099999999998</v>
          </cell>
          <cell r="AO238">
            <v>1.1786799999999999</v>
          </cell>
          <cell r="AP238">
            <v>0.90463199999999999</v>
          </cell>
          <cell r="AQ238">
            <v>0.49166199999999999</v>
          </cell>
          <cell r="AR238">
            <v>0.23882099999999998</v>
          </cell>
          <cell r="AS238">
            <v>0.48542799999999997</v>
          </cell>
          <cell r="AT238">
            <v>0.30882399999999999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</row>
        <row r="245">
          <cell r="B245">
            <v>2.0220099200000001E-2</v>
          </cell>
          <cell r="C245">
            <v>1.6782324356000002E-2</v>
          </cell>
          <cell r="D245">
            <v>1.0835260744000002E-2</v>
          </cell>
          <cell r="E245">
            <v>1.0486270900000001E-2</v>
          </cell>
          <cell r="F245">
            <v>2.1913864084000003E-2</v>
          </cell>
          <cell r="G245">
            <v>1.8039120259999999E-2</v>
          </cell>
          <cell r="H245">
            <v>3.9390926568000001E-2</v>
          </cell>
          <cell r="I245">
            <v>3.7833023452E-2</v>
          </cell>
          <cell r="J245">
            <v>3.6490253352000006E-2</v>
          </cell>
          <cell r="K245">
            <v>1.8345566204000002E-2</v>
          </cell>
          <cell r="L245">
            <v>1.5915336444000002E-2</v>
          </cell>
          <cell r="M245">
            <v>1.4158796595999997E-2</v>
          </cell>
          <cell r="N245">
            <v>1.8018260987999999E-2</v>
          </cell>
          <cell r="O245">
            <v>1.3824979167999999E-2</v>
          </cell>
          <cell r="P245">
            <v>1.2445894551999999E-2</v>
          </cell>
          <cell r="Q245">
            <v>1.06766786E-2</v>
          </cell>
          <cell r="R245">
            <v>9.5940455520000002E-3</v>
          </cell>
          <cell r="S245">
            <v>1.5148598919999999E-2</v>
          </cell>
          <cell r="T245">
            <v>1.1625825847999999E-2</v>
          </cell>
          <cell r="U245">
            <v>7.2788639559999996E-3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3.1491449999999999</v>
          </cell>
          <cell r="AC245">
            <v>2.4026219999999996</v>
          </cell>
          <cell r="AD245">
            <v>1.7246730000000001</v>
          </cell>
          <cell r="AE245">
            <v>1.8622619999999999</v>
          </cell>
          <cell r="AF245">
            <v>4.4475120000000006</v>
          </cell>
          <cell r="AG245">
            <v>3.7148269999999992</v>
          </cell>
          <cell r="AH245">
            <v>8.183978999999999</v>
          </cell>
          <cell r="AI245">
            <v>8.3580909999999982</v>
          </cell>
          <cell r="AJ245">
            <v>9.2463440000000006</v>
          </cell>
          <cell r="AK245">
            <v>4.1624529999999984</v>
          </cell>
          <cell r="AL245">
            <v>3.6814759999999995</v>
          </cell>
          <cell r="AM245">
            <v>3.5810819999999999</v>
          </cell>
          <cell r="AN245">
            <v>4.4200349999999995</v>
          </cell>
          <cell r="AO245">
            <v>3.34226</v>
          </cell>
          <cell r="AP245">
            <v>3.1510219999999998</v>
          </cell>
          <cell r="AQ245">
            <v>2.7006989999999997</v>
          </cell>
          <cell r="AR245">
            <v>2.2290839999999998</v>
          </cell>
          <cell r="AS245">
            <v>3.8209659999999999</v>
          </cell>
          <cell r="AT245">
            <v>3.1733319999999998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</row>
        <row r="246">
          <cell r="B246">
            <v>3.7173081820000002E-2</v>
          </cell>
          <cell r="C246">
            <v>2.9653526672000004E-2</v>
          </cell>
          <cell r="D246">
            <v>3.6835072204000008E-2</v>
          </cell>
          <cell r="E246">
            <v>3.3572629664E-2</v>
          </cell>
          <cell r="F246">
            <v>3.8146035003999997E-2</v>
          </cell>
          <cell r="G246">
            <v>3.5628197024000004E-2</v>
          </cell>
          <cell r="H246">
            <v>3.4210423156000008E-2</v>
          </cell>
          <cell r="I246">
            <v>4.2884788827999995E-2</v>
          </cell>
          <cell r="J246">
            <v>3.3180623728E-2</v>
          </cell>
          <cell r="K246">
            <v>1.9938552760000002E-2</v>
          </cell>
          <cell r="L246">
            <v>2.2786696884E-2</v>
          </cell>
          <cell r="M246">
            <v>1.8549404887999998E-2</v>
          </cell>
          <cell r="N246">
            <v>2.0152793920000002E-2</v>
          </cell>
          <cell r="O246">
            <v>1.5313136020000001E-2</v>
          </cell>
          <cell r="P246">
            <v>1.7018122575999998E-2</v>
          </cell>
          <cell r="Q246">
            <v>1.4618293872000001E-2</v>
          </cell>
          <cell r="R246">
            <v>1.1552165715999999E-2</v>
          </cell>
          <cell r="S246">
            <v>1.2214123375999999E-2</v>
          </cell>
          <cell r="T246">
            <v>8.3449777319999988E-3</v>
          </cell>
          <cell r="U246">
            <v>8.4564017719999992E-3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7.0391719999999989</v>
          </cell>
          <cell r="AC246">
            <v>5.9358259999999996</v>
          </cell>
          <cell r="AD246">
            <v>7.6101019999999995</v>
          </cell>
          <cell r="AE246">
            <v>8.5689029999999988</v>
          </cell>
          <cell r="AF246">
            <v>12.39446</v>
          </cell>
          <cell r="AG246">
            <v>12.355312</v>
          </cell>
          <cell r="AH246">
            <v>11.793446999999999</v>
          </cell>
          <cell r="AI246">
            <v>16.993438999999999</v>
          </cell>
          <cell r="AJ246">
            <v>15.141565</v>
          </cell>
          <cell r="AK246">
            <v>7.460507999999999</v>
          </cell>
          <cell r="AL246">
            <v>9.0224699999999984</v>
          </cell>
          <cell r="AM246">
            <v>7.5798379999999996</v>
          </cell>
          <cell r="AN246">
            <v>8.0853749999999991</v>
          </cell>
          <cell r="AO246">
            <v>6.4527039999999998</v>
          </cell>
          <cell r="AP246">
            <v>7.1254349999999995</v>
          </cell>
          <cell r="AQ246">
            <v>6.0681399999999996</v>
          </cell>
          <cell r="AR246">
            <v>4.9128270000000001</v>
          </cell>
          <cell r="AS246">
            <v>5.4883699999999997</v>
          </cell>
          <cell r="AT246">
            <v>3.8906079999999998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</row>
        <row r="247">
          <cell r="B247">
            <v>4.8672393055999998E-2</v>
          </cell>
          <cell r="C247">
            <v>3.6656920580000002E-2</v>
          </cell>
          <cell r="D247">
            <v>4.1662597955999997E-2</v>
          </cell>
          <cell r="E247">
            <v>3.1595004952000003E-2</v>
          </cell>
          <cell r="F247">
            <v>5.6404366536000006E-2</v>
          </cell>
          <cell r="G247">
            <v>4.9983127795999997E-2</v>
          </cell>
          <cell r="H247">
            <v>4.8987306144000001E-2</v>
          </cell>
          <cell r="I247">
            <v>4.851995974E-2</v>
          </cell>
          <cell r="J247">
            <v>5.1558517892E-2</v>
          </cell>
          <cell r="K247">
            <v>1.8483888444E-2</v>
          </cell>
          <cell r="L247">
            <v>1.8587010203999995E-2</v>
          </cell>
          <cell r="M247">
            <v>2.2361430559999996E-2</v>
          </cell>
          <cell r="N247">
            <v>2.5271291219999999E-2</v>
          </cell>
          <cell r="O247">
            <v>2.0373181136E-2</v>
          </cell>
          <cell r="P247">
            <v>2.2417925935999998E-2</v>
          </cell>
          <cell r="Q247">
            <v>1.6513224532E-2</v>
          </cell>
          <cell r="R247">
            <v>1.1326735027999999E-2</v>
          </cell>
          <cell r="S247">
            <v>1.2833730924E-2</v>
          </cell>
          <cell r="T247">
            <v>1.2871907019999998E-2</v>
          </cell>
          <cell r="U247">
            <v>7.893838567999998E-3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9.3256289999999993</v>
          </cell>
          <cell r="AC247">
            <v>6.9511329999999996</v>
          </cell>
          <cell r="AD247">
            <v>8.0701549999999997</v>
          </cell>
          <cell r="AE247">
            <v>7.1089869999999991</v>
          </cell>
          <cell r="AF247">
            <v>15.815929999999998</v>
          </cell>
          <cell r="AG247">
            <v>15.746416</v>
          </cell>
          <cell r="AH247">
            <v>17.296773999999999</v>
          </cell>
          <cell r="AI247">
            <v>19.204109000000003</v>
          </cell>
          <cell r="AJ247">
            <v>20.955316999999997</v>
          </cell>
          <cell r="AK247">
            <v>6.3331609999999987</v>
          </cell>
          <cell r="AL247">
            <v>6.3148260000000001</v>
          </cell>
          <cell r="AM247">
            <v>7.9461319999999995</v>
          </cell>
          <cell r="AN247">
            <v>9.7931869999999996</v>
          </cell>
          <cell r="AO247">
            <v>10.756473999999999</v>
          </cell>
          <cell r="AP247">
            <v>9.6459539999999997</v>
          </cell>
          <cell r="AQ247">
            <v>6.1243999999999996</v>
          </cell>
          <cell r="AR247">
            <v>4.2065799999999998</v>
          </cell>
          <cell r="AS247">
            <v>4.9101269999999992</v>
          </cell>
          <cell r="AT247">
            <v>5.4907719999999998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</row>
        <row r="253">
          <cell r="B253">
            <v>0</v>
          </cell>
          <cell r="C253">
            <v>3.2012540000000002E-4</v>
          </cell>
          <cell r="D253">
            <v>0</v>
          </cell>
          <cell r="E253">
            <v>0</v>
          </cell>
          <cell r="F253">
            <v>0</v>
          </cell>
          <cell r="G253">
            <v>1.5331119999999998E-4</v>
          </cell>
          <cell r="H253">
            <v>3.2572287999999999E-3</v>
          </cell>
          <cell r="I253">
            <v>2.1731818892000002E-2</v>
          </cell>
          <cell r="J253">
            <v>2.1206706584E-2</v>
          </cell>
          <cell r="K253">
            <v>5.1330479199999998E-3</v>
          </cell>
          <cell r="L253">
            <v>7.3522844359999997E-3</v>
          </cell>
          <cell r="M253">
            <v>5.6558401479999991E-3</v>
          </cell>
          <cell r="N253">
            <v>3.1457506080000003E-3</v>
          </cell>
          <cell r="O253">
            <v>4.58386334E-3</v>
          </cell>
          <cell r="P253">
            <v>6.1713499680000001E-3</v>
          </cell>
          <cell r="Q253">
            <v>2.6642993440000001E-3</v>
          </cell>
          <cell r="R253">
            <v>4.50392124E-3</v>
          </cell>
          <cell r="S253">
            <v>5.0799374079999998E-3</v>
          </cell>
          <cell r="T253">
            <v>9.5435869480000012E-3</v>
          </cell>
          <cell r="U253">
            <v>1.8204173259999998E-2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4.8756000000000001E-2</v>
          </cell>
          <cell r="AD253">
            <v>0</v>
          </cell>
          <cell r="AE253">
            <v>0</v>
          </cell>
          <cell r="AF253">
            <v>0</v>
          </cell>
          <cell r="AG253">
            <v>2.1502E-2</v>
          </cell>
          <cell r="AH253">
            <v>0.42092199999999996</v>
          </cell>
          <cell r="AI253">
            <v>4.9670119999999995</v>
          </cell>
          <cell r="AJ253">
            <v>5.2261769999999999</v>
          </cell>
          <cell r="AK253">
            <v>0.91028999999999993</v>
          </cell>
          <cell r="AL253">
            <v>1.586689</v>
          </cell>
          <cell r="AM253">
            <v>1.2693699999999999</v>
          </cell>
          <cell r="AN253">
            <v>0.68066099999999996</v>
          </cell>
          <cell r="AO253">
            <v>1.2004679999999999</v>
          </cell>
          <cell r="AP253">
            <v>1.4837929999999999</v>
          </cell>
          <cell r="AQ253">
            <v>0.516706</v>
          </cell>
          <cell r="AR253">
            <v>0.71879300000000002</v>
          </cell>
          <cell r="AS253">
            <v>0.91652</v>
          </cell>
          <cell r="AT253">
            <v>1.5653489999999999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</row>
        <row r="255">
          <cell r="B255">
            <v>1.0955434E-3</v>
          </cell>
          <cell r="C255">
            <v>0</v>
          </cell>
          <cell r="D255">
            <v>2.7951293999999998E-2</v>
          </cell>
          <cell r="E255">
            <v>2.4972186399999999E-2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3.0649891999999997E-5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8.7164999999999992E-2</v>
          </cell>
        </row>
        <row r="263">
          <cell r="B263">
            <v>1.4787524567451993</v>
          </cell>
          <cell r="C263">
            <v>1.4182267469020002</v>
          </cell>
          <cell r="D263">
            <v>1.1849271864920001</v>
          </cell>
          <cell r="E263">
            <v>1.015242129272</v>
          </cell>
          <cell r="F263">
            <v>1.1500213376119999</v>
          </cell>
          <cell r="G263">
            <v>1.1789641974319998</v>
          </cell>
          <cell r="H263">
            <v>1.076417627488</v>
          </cell>
          <cell r="I263">
            <v>1.1259460674559996</v>
          </cell>
          <cell r="J263">
            <v>1.1021297157920003</v>
          </cell>
          <cell r="K263">
            <v>0.72335568311999965</v>
          </cell>
          <cell r="L263">
            <v>0.81702803400400015</v>
          </cell>
          <cell r="M263">
            <v>0.68712268094399986</v>
          </cell>
          <cell r="N263">
            <v>0.85718195452399992</v>
          </cell>
          <cell r="O263">
            <v>0.84761553942800016</v>
          </cell>
          <cell r="P263">
            <v>0.94089892612799975</v>
          </cell>
          <cell r="Q263">
            <v>0.69979814662800011</v>
          </cell>
          <cell r="R263">
            <v>0.61260685270399984</v>
          </cell>
          <cell r="S263">
            <v>0.55163392773599973</v>
          </cell>
          <cell r="T263">
            <v>0.53767832031199991</v>
          </cell>
          <cell r="U263">
            <v>0.53560315804799996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249.39209099999991</v>
          </cell>
          <cell r="AC263">
            <v>243.71809999999994</v>
          </cell>
          <cell r="AD263">
            <v>220.84696899999997</v>
          </cell>
          <cell r="AE263">
            <v>228.92622799999995</v>
          </cell>
          <cell r="AF263">
            <v>288.19840399999993</v>
          </cell>
          <cell r="AG263">
            <v>298.46382499999999</v>
          </cell>
          <cell r="AH263">
            <v>270.918521</v>
          </cell>
          <cell r="AI263">
            <v>315.640445</v>
          </cell>
          <cell r="AJ263">
            <v>334.95916899999997</v>
          </cell>
          <cell r="AK263">
            <v>189.92819199999997</v>
          </cell>
          <cell r="AL263">
            <v>200.18271300000004</v>
          </cell>
          <cell r="AM263">
            <v>176.84184300000001</v>
          </cell>
          <cell r="AN263">
            <v>184.78960099999998</v>
          </cell>
          <cell r="AO263">
            <v>190.24889800000005</v>
          </cell>
          <cell r="AP263">
            <v>201.85823799999991</v>
          </cell>
          <cell r="AQ263">
            <v>154.448643</v>
          </cell>
          <cell r="AR263">
            <v>123.54876799999998</v>
          </cell>
          <cell r="AS263">
            <v>130.42037899999994</v>
          </cell>
          <cell r="AT263">
            <v>118.13197099999994</v>
          </cell>
          <cell r="AU263">
            <v>92.850455999999994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0.90633168259200003</v>
          </cell>
          <cell r="C264">
            <v>0.88198784094400007</v>
          </cell>
          <cell r="D264">
            <v>0.69632846696000006</v>
          </cell>
          <cell r="E264">
            <v>0.57259814382399998</v>
          </cell>
          <cell r="F264">
            <v>0.63748378237600001</v>
          </cell>
          <cell r="G264">
            <v>0.63249421020800001</v>
          </cell>
          <cell r="H264">
            <v>0.56349866339199994</v>
          </cell>
          <cell r="I264">
            <v>0.55063098983199998</v>
          </cell>
          <cell r="J264">
            <v>0.5163137255639999</v>
          </cell>
          <cell r="K264">
            <v>0.24017416253600002</v>
          </cell>
          <cell r="L264">
            <v>0.27616643731599999</v>
          </cell>
          <cell r="M264">
            <v>0.23191380917600002</v>
          </cell>
          <cell r="N264">
            <v>0.22393795989599996</v>
          </cell>
          <cell r="O264">
            <v>0.20057202796399998</v>
          </cell>
          <cell r="P264">
            <v>0.23123653702799998</v>
          </cell>
          <cell r="Q264">
            <v>0.20950636431199998</v>
          </cell>
          <cell r="R264">
            <v>0.16726544673999999</v>
          </cell>
          <cell r="S264">
            <v>0.14520742045599999</v>
          </cell>
          <cell r="T264">
            <v>0.142820329064</v>
          </cell>
          <cell r="U264">
            <v>0.13111888437199998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164.79485199999999</v>
          </cell>
          <cell r="AC264">
            <v>165.89242499999997</v>
          </cell>
          <cell r="AD264">
            <v>142.04910499999997</v>
          </cell>
          <cell r="AE264">
            <v>142.93357</v>
          </cell>
          <cell r="AF264">
            <v>179.95830500000005</v>
          </cell>
          <cell r="AG264">
            <v>188.28458499999996</v>
          </cell>
          <cell r="AH264">
            <v>166.65962499999998</v>
          </cell>
          <cell r="AI264">
            <v>186.40157999999997</v>
          </cell>
          <cell r="AJ264">
            <v>191.38714699999997</v>
          </cell>
          <cell r="AK264">
            <v>89.295657999999989</v>
          </cell>
          <cell r="AL264">
            <v>91.175488999999999</v>
          </cell>
          <cell r="AM264">
            <v>78.228005999999993</v>
          </cell>
          <cell r="AN264">
            <v>72.030242999999984</v>
          </cell>
          <cell r="AO264">
            <v>68.873570999999984</v>
          </cell>
          <cell r="AP264">
            <v>75.951486999999986</v>
          </cell>
          <cell r="AQ264">
            <v>73.614931999999996</v>
          </cell>
          <cell r="AR264">
            <v>55.380345999999989</v>
          </cell>
          <cell r="AS264">
            <v>47.479242999999997</v>
          </cell>
          <cell r="AT264">
            <v>49.909235000000002</v>
          </cell>
          <cell r="AU264">
            <v>39.967948999999997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  <row r="265">
          <cell r="B265">
            <v>3.4555032119999995E-2</v>
          </cell>
          <cell r="C265">
            <v>3.0134795880000002E-2</v>
          </cell>
          <cell r="D265">
            <v>2.6903086728E-2</v>
          </cell>
          <cell r="E265">
            <v>2.5040594040000003E-2</v>
          </cell>
          <cell r="F265">
            <v>4.2090300307999998E-2</v>
          </cell>
          <cell r="G265">
            <v>4.6332621384000003E-2</v>
          </cell>
          <cell r="H265">
            <v>6.3021531776000006E-2</v>
          </cell>
          <cell r="I265">
            <v>6.6287266304000003E-2</v>
          </cell>
          <cell r="J265">
            <v>7.4635576176000001E-2</v>
          </cell>
          <cell r="K265">
            <v>3.9386958688000004E-2</v>
          </cell>
          <cell r="L265">
            <v>3.5980290499999998E-2</v>
          </cell>
          <cell r="M265">
            <v>3.0272473727999998E-2</v>
          </cell>
          <cell r="N265">
            <v>4.7909618288E-2</v>
          </cell>
          <cell r="O265">
            <v>3.0622151251999997E-2</v>
          </cell>
          <cell r="P265">
            <v>2.7402365787999997E-2</v>
          </cell>
          <cell r="Q265">
            <v>2.3249221547999997E-2</v>
          </cell>
          <cell r="R265">
            <v>1.899689974E-2</v>
          </cell>
          <cell r="S265">
            <v>2.0877390827999998E-2</v>
          </cell>
          <cell r="T265">
            <v>2.3654129128000002E-2</v>
          </cell>
          <cell r="U265">
            <v>1.6310302287999998E-2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5.6416339999999998</v>
          </cell>
          <cell r="AC265">
            <v>4.6450949999999995</v>
          </cell>
          <cell r="AD265">
            <v>4.6124259999999992</v>
          </cell>
          <cell r="AE265">
            <v>4.9811169999999994</v>
          </cell>
          <cell r="AF265">
            <v>8.8141309999999997</v>
          </cell>
          <cell r="AG265">
            <v>11.011968</v>
          </cell>
          <cell r="AH265">
            <v>14.414712999999999</v>
          </cell>
          <cell r="AI265">
            <v>16.927674999999997</v>
          </cell>
          <cell r="AJ265">
            <v>21.572414000000002</v>
          </cell>
          <cell r="AK265">
            <v>10.231432999999997</v>
          </cell>
          <cell r="AL265">
            <v>9.7034019999999988</v>
          </cell>
          <cell r="AM265">
            <v>9.0197469999999988</v>
          </cell>
          <cell r="AN265">
            <v>13.837609</v>
          </cell>
          <cell r="AO265">
            <v>8.9126199999999987</v>
          </cell>
          <cell r="AP265">
            <v>8.3697579999999991</v>
          </cell>
          <cell r="AQ265">
            <v>6.6831620000000003</v>
          </cell>
          <cell r="AR265">
            <v>5.4829220000000003</v>
          </cell>
          <cell r="AS265">
            <v>10.117649</v>
          </cell>
          <cell r="AT265">
            <v>6.7033699999999996</v>
          </cell>
          <cell r="AU265">
            <v>2.4538609999999998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</row>
        <row r="266">
          <cell r="B266">
            <v>0.23160550442120001</v>
          </cell>
          <cell r="C266">
            <v>0.24388248977400001</v>
          </cell>
          <cell r="D266">
            <v>0.21861288139599996</v>
          </cell>
          <cell r="E266">
            <v>0.19264564362400002</v>
          </cell>
          <cell r="F266">
            <v>0.19030683568399998</v>
          </cell>
          <cell r="G266">
            <v>0.19133983232000001</v>
          </cell>
          <cell r="H266">
            <v>0.20107286519600001</v>
          </cell>
          <cell r="I266">
            <v>0.223829182696</v>
          </cell>
          <cell r="J266">
            <v>0.22106387836400004</v>
          </cell>
          <cell r="K266">
            <v>0.18316072639199998</v>
          </cell>
          <cell r="L266">
            <v>0.22447203603999999</v>
          </cell>
          <cell r="M266">
            <v>0.20517609837199996</v>
          </cell>
          <cell r="N266">
            <v>0.30178901549999992</v>
          </cell>
          <cell r="O266">
            <v>0.21245233085999998</v>
          </cell>
          <cell r="P266">
            <v>0.26961289689599999</v>
          </cell>
          <cell r="Q266">
            <v>0.27017730457199995</v>
          </cell>
          <cell r="R266">
            <v>0.30234335843599996</v>
          </cell>
          <cell r="S266">
            <v>0.27488185885599997</v>
          </cell>
          <cell r="T266">
            <v>0.27249141869599997</v>
          </cell>
          <cell r="U266">
            <v>0.27736823903599994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35.050094000000001</v>
          </cell>
          <cell r="AC266">
            <v>34.571435000000001</v>
          </cell>
          <cell r="AD266">
            <v>34.29390699999999</v>
          </cell>
          <cell r="AE266">
            <v>37.883746000000002</v>
          </cell>
          <cell r="AF266">
            <v>40.126246999999999</v>
          </cell>
          <cell r="AG266">
            <v>39.942088999999996</v>
          </cell>
          <cell r="AH266">
            <v>40.995474000000002</v>
          </cell>
          <cell r="AI266">
            <v>49.246416000000004</v>
          </cell>
          <cell r="AJ266">
            <v>53.424218000000003</v>
          </cell>
          <cell r="AK266">
            <v>38.653570999999999</v>
          </cell>
          <cell r="AL266">
            <v>45.016470000000005</v>
          </cell>
          <cell r="AM266">
            <v>43.853752999999998</v>
          </cell>
          <cell r="AN266">
            <v>50.214770000000001</v>
          </cell>
          <cell r="AO266">
            <v>46.380420999999998</v>
          </cell>
          <cell r="AP266">
            <v>48.200909999999993</v>
          </cell>
          <cell r="AQ266">
            <v>40.252412</v>
          </cell>
          <cell r="AR266">
            <v>41.391169999999995</v>
          </cell>
          <cell r="AS266">
            <v>51.351832999999999</v>
          </cell>
          <cell r="AT266">
            <v>40.795464000000003</v>
          </cell>
          <cell r="AU266">
            <v>37.510045999999996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</row>
        <row r="267">
          <cell r="B267">
            <v>8.7858993599999988E-4</v>
          </cell>
          <cell r="C267">
            <v>4.2492235519999994E-3</v>
          </cell>
          <cell r="D267">
            <v>2.1350380519999999E-3</v>
          </cell>
          <cell r="E267">
            <v>2.4918080320000002E-3</v>
          </cell>
          <cell r="F267">
            <v>4.4715200600000003E-3</v>
          </cell>
          <cell r="G267">
            <v>6.2229234480000008E-3</v>
          </cell>
          <cell r="H267">
            <v>3.266689398E-2</v>
          </cell>
          <cell r="I267">
            <v>3.5825529347999999E-2</v>
          </cell>
          <cell r="J267">
            <v>2.6667405912000001E-2</v>
          </cell>
          <cell r="K267">
            <v>9.9288168000000003E-3</v>
          </cell>
          <cell r="L267">
            <v>2.0096866859999996E-2</v>
          </cell>
          <cell r="M267">
            <v>3.4096914376000001E-2</v>
          </cell>
          <cell r="N267">
            <v>8.2974529876E-2</v>
          </cell>
          <cell r="O267">
            <v>0.200427196424</v>
          </cell>
          <cell r="P267">
            <v>0.21184616090399996</v>
          </cell>
          <cell r="Q267">
            <v>1.8114841948000001E-2</v>
          </cell>
          <cell r="R267">
            <v>1.2776916656E-2</v>
          </cell>
          <cell r="S267">
            <v>1.6157140635999996E-2</v>
          </cell>
          <cell r="T267">
            <v>2.2954770412000003E-2</v>
          </cell>
          <cell r="U267">
            <v>2.5104687243999998E-2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0.20814899999999997</v>
          </cell>
          <cell r="AC267">
            <v>0.58646100000000001</v>
          </cell>
          <cell r="AD267">
            <v>0.46279399999999998</v>
          </cell>
          <cell r="AE267">
            <v>0.67525799999999991</v>
          </cell>
          <cell r="AF267">
            <v>1.208099</v>
          </cell>
          <cell r="AG267">
            <v>1.4520219999999999</v>
          </cell>
          <cell r="AH267">
            <v>4.6569760000000011</v>
          </cell>
          <cell r="AI267">
            <v>7.3805059999999987</v>
          </cell>
          <cell r="AJ267">
            <v>7.1666559999999997</v>
          </cell>
          <cell r="AK267">
            <v>2.2070560000000001</v>
          </cell>
          <cell r="AL267">
            <v>3.5387219999999999</v>
          </cell>
          <cell r="AM267">
            <v>5.0096559999999997</v>
          </cell>
          <cell r="AN267">
            <v>11.416934999999999</v>
          </cell>
          <cell r="AO267">
            <v>24.775969999999994</v>
          </cell>
          <cell r="AP267">
            <v>29.658588999999996</v>
          </cell>
          <cell r="AQ267">
            <v>2.1528239999999998</v>
          </cell>
          <cell r="AR267">
            <v>1.7883749999999998</v>
          </cell>
          <cell r="AS267">
            <v>2.6805669999999999</v>
          </cell>
          <cell r="AT267">
            <v>3.4998829999999996</v>
          </cell>
          <cell r="AU267">
            <v>1.0353289999999999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</row>
        <row r="268">
          <cell r="B268">
            <v>4.8918800700000001E-2</v>
          </cell>
          <cell r="C268">
            <v>3.6706254956000002E-2</v>
          </cell>
          <cell r="D268">
            <v>4.1806549763999994E-2</v>
          </cell>
          <cell r="E268">
            <v>3.2132441852000003E-2</v>
          </cell>
          <cell r="F268">
            <v>5.7109419780000004E-2</v>
          </cell>
          <cell r="G268">
            <v>5.1895646515999996E-2</v>
          </cell>
          <cell r="H268">
            <v>5.0316827232000004E-2</v>
          </cell>
          <cell r="I268">
            <v>5.1518226591999998E-2</v>
          </cell>
          <cell r="J268">
            <v>5.3723639172000001E-2</v>
          </cell>
          <cell r="K268">
            <v>2.2464389500000001E-2</v>
          </cell>
          <cell r="L268">
            <v>2.2366719423999995E-2</v>
          </cell>
          <cell r="M268">
            <v>2.7418648907999995E-2</v>
          </cell>
          <cell r="N268">
            <v>3.223658494E-2</v>
          </cell>
          <cell r="O268">
            <v>2.5369493995999998E-2</v>
          </cell>
          <cell r="P268">
            <v>2.9055751395999998E-2</v>
          </cell>
          <cell r="Q268">
            <v>2.1962164895999999E-2</v>
          </cell>
          <cell r="R268">
            <v>1.5717527336000001E-2</v>
          </cell>
          <cell r="S268">
            <v>1.5564118443999998E-2</v>
          </cell>
          <cell r="T268">
            <v>1.7781898764E-2</v>
          </cell>
          <cell r="U268">
            <v>1.2387655363999998E-2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9.4761299999999995</v>
          </cell>
          <cell r="AC268">
            <v>6.9656179999999992</v>
          </cell>
          <cell r="AD268">
            <v>8.097351999999999</v>
          </cell>
          <cell r="AE268">
            <v>7.2599929999999988</v>
          </cell>
          <cell r="AF268">
            <v>16.034016999999999</v>
          </cell>
          <cell r="AG268">
            <v>16.196995999999999</v>
          </cell>
          <cell r="AH268">
            <v>17.641489999999997</v>
          </cell>
          <cell r="AI268">
            <v>20.190960000000004</v>
          </cell>
          <cell r="AJ268">
            <v>21.827328999999999</v>
          </cell>
          <cell r="AK268">
            <v>7.5951269999999989</v>
          </cell>
          <cell r="AL268">
            <v>7.6346489999999996</v>
          </cell>
          <cell r="AM268">
            <v>9.7654139999999998</v>
          </cell>
          <cell r="AN268">
            <v>12.558918999999999</v>
          </cell>
          <cell r="AO268">
            <v>13.201816999999998</v>
          </cell>
          <cell r="AP268">
            <v>12.712682999999998</v>
          </cell>
          <cell r="AQ268">
            <v>8.2301849999999988</v>
          </cell>
          <cell r="AR268">
            <v>5.8914709999999992</v>
          </cell>
          <cell r="AS268">
            <v>5.908599999999999</v>
          </cell>
          <cell r="AT268">
            <v>7.5910399999999996</v>
          </cell>
          <cell r="AU268">
            <v>1.8983300000000001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</row>
        <row r="269">
          <cell r="B269">
            <v>4.88824952E-4</v>
          </cell>
          <cell r="C269">
            <v>4.4203054000000006E-4</v>
          </cell>
          <cell r="D269">
            <v>2.4682476000000001E-5</v>
          </cell>
          <cell r="E269">
            <v>5.4537979999999997E-5</v>
          </cell>
          <cell r="F269">
            <v>4.5644872000000004E-5</v>
          </cell>
          <cell r="G269">
            <v>2.42095672E-4</v>
          </cell>
          <cell r="H269">
            <v>0</v>
          </cell>
          <cell r="I269">
            <v>2.40836148E-4</v>
          </cell>
          <cell r="J269">
            <v>5.8146885999999995E-4</v>
          </cell>
          <cell r="K269">
            <v>6.4399999999999989E-7</v>
          </cell>
          <cell r="L269">
            <v>1.4107766399999998E-4</v>
          </cell>
          <cell r="M269">
            <v>7.7590167200000009E-4</v>
          </cell>
          <cell r="N269">
            <v>3.0212000000000001E-4</v>
          </cell>
          <cell r="O269">
            <v>4.9970101999999999E-4</v>
          </cell>
          <cell r="P269">
            <v>2.8363571600000003E-4</v>
          </cell>
          <cell r="Q269">
            <v>1.47620928E-4</v>
          </cell>
          <cell r="R269">
            <v>1.4649471199999997E-4</v>
          </cell>
          <cell r="S269">
            <v>1.5244684000000002E-4</v>
          </cell>
          <cell r="T269">
            <v>1.1318216E-4</v>
          </cell>
          <cell r="U269">
            <v>2.21030208E-4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9.6540999999999988E-2</v>
          </cell>
          <cell r="AC269">
            <v>9.7237999999999991E-2</v>
          </cell>
          <cell r="AD269">
            <v>5.4539999999999996E-3</v>
          </cell>
          <cell r="AE269">
            <v>1.0319999999999999E-2</v>
          </cell>
          <cell r="AF269">
            <v>1.0185E-2</v>
          </cell>
          <cell r="AG269">
            <v>4.0825E-2</v>
          </cell>
          <cell r="AH269">
            <v>0</v>
          </cell>
          <cell r="AI269">
            <v>8.2103999999999983E-2</v>
          </cell>
          <cell r="AJ269">
            <v>0.22304299999999999</v>
          </cell>
          <cell r="AK269">
            <v>1.27E-4</v>
          </cell>
          <cell r="AL269">
            <v>4.2005999999999995E-2</v>
          </cell>
          <cell r="AM269">
            <v>0.32304500000000003</v>
          </cell>
          <cell r="AN269">
            <v>0.111957</v>
          </cell>
          <cell r="AO269">
            <v>0.230271</v>
          </cell>
          <cell r="AP269">
            <v>0.135214</v>
          </cell>
          <cell r="AQ269">
            <v>7.2810999999999987E-2</v>
          </cell>
          <cell r="AR269">
            <v>7.6676999999999995E-2</v>
          </cell>
          <cell r="AS269">
            <v>8.1046999999999994E-2</v>
          </cell>
          <cell r="AT269">
            <v>5.8200000000000002E-2</v>
          </cell>
          <cell r="AU269">
            <v>8.0089999999999995E-2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</row>
      </sheetData>
      <sheetData sheetId="29">
        <row r="23">
          <cell r="B23">
            <v>9.4374473199999968E-3</v>
          </cell>
          <cell r="C23">
            <v>1.034285574E-2</v>
          </cell>
          <cell r="D23">
            <v>3.023027000000001E-3</v>
          </cell>
          <cell r="E23">
            <v>5.6180243000000032E-3</v>
          </cell>
          <cell r="F23">
            <v>6.406769040000003E-3</v>
          </cell>
          <cell r="G23">
            <v>2.4735730600000012E-3</v>
          </cell>
          <cell r="H23">
            <v>4.7436328799999976E-3</v>
          </cell>
          <cell r="I23">
            <v>9.4506216000000039E-3</v>
          </cell>
          <cell r="J23">
            <v>3.1084352599999969E-3</v>
          </cell>
          <cell r="K23">
            <v>4.2864989999999992E-3</v>
          </cell>
          <cell r="L23">
            <v>9.6201699999999973E-3</v>
          </cell>
          <cell r="M23">
            <v>9.9557821999999956E-3</v>
          </cell>
          <cell r="N23">
            <v>2.1150346279999996E-2</v>
          </cell>
          <cell r="O23">
            <v>2.0061650560000012E-2</v>
          </cell>
          <cell r="P23">
            <v>1.7774301299999976E-2</v>
          </cell>
          <cell r="Q23">
            <v>1.431163328E-2</v>
          </cell>
          <cell r="R23">
            <v>1.185633736E-2</v>
          </cell>
          <cell r="S23">
            <v>6.9939823800000099E-3</v>
          </cell>
          <cell r="T23">
            <v>5.856528439999991E-3</v>
          </cell>
          <cell r="U23">
            <v>7.1337132999999969E-3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1.9698890000000002</v>
          </cell>
          <cell r="AC23">
            <v>1.9581049999999998</v>
          </cell>
          <cell r="AD23">
            <v>0.62657600000000002</v>
          </cell>
          <cell r="AE23">
            <v>0.90228100000000033</v>
          </cell>
          <cell r="AF23">
            <v>1.44943</v>
          </cell>
          <cell r="AG23">
            <v>0.63100699999999943</v>
          </cell>
          <cell r="AH23">
            <v>1.1172840000000006</v>
          </cell>
          <cell r="AI23">
            <v>2.5246060000000003</v>
          </cell>
          <cell r="AJ23">
            <v>1.0483100000000007</v>
          </cell>
          <cell r="AK23">
            <v>1.1529819999999997</v>
          </cell>
          <cell r="AL23">
            <v>2.5916449999999998</v>
          </cell>
          <cell r="AM23">
            <v>3.3198449999999999</v>
          </cell>
          <cell r="AN23">
            <v>6.0871059999999986</v>
          </cell>
          <cell r="AO23">
            <v>5.161423000000001</v>
          </cell>
          <cell r="AP23">
            <v>4.1811919999999994</v>
          </cell>
          <cell r="AQ23">
            <v>2.6671259999999997</v>
          </cell>
          <cell r="AR23">
            <v>2.434158</v>
          </cell>
          <cell r="AS23">
            <v>1.4928769999999991</v>
          </cell>
          <cell r="AT23">
            <v>1.5987249999999991</v>
          </cell>
          <cell r="AU23">
            <v>1.6249019999999996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85">
          <cell r="B85">
            <v>3.5067526620000011E-2</v>
          </cell>
          <cell r="C85">
            <v>3.6488897200000009E-2</v>
          </cell>
          <cell r="D85">
            <v>3.2101047719999984E-2</v>
          </cell>
          <cell r="E85">
            <v>1.8624089819999981E-2</v>
          </cell>
          <cell r="F85">
            <v>2.580001871999997E-2</v>
          </cell>
          <cell r="G85">
            <v>1.552370190000002E-2</v>
          </cell>
          <cell r="H85">
            <v>2.9292186979999968E-2</v>
          </cell>
          <cell r="I85">
            <v>2.5126832219999999E-2</v>
          </cell>
          <cell r="J85">
            <v>2.9730678459999993E-2</v>
          </cell>
          <cell r="K85">
            <v>1.2043231899999996E-2</v>
          </cell>
          <cell r="L85">
            <v>1.4380940840000016E-2</v>
          </cell>
          <cell r="M85">
            <v>9.3292747799999954E-3</v>
          </cell>
          <cell r="N85">
            <v>1.2895367100000001E-2</v>
          </cell>
          <cell r="O85">
            <v>1.4493397799999995E-2</v>
          </cell>
          <cell r="P85">
            <v>1.40723142E-2</v>
          </cell>
          <cell r="Q85">
            <v>1.3645045820000007E-2</v>
          </cell>
          <cell r="R85">
            <v>1.4741376999999993E-2</v>
          </cell>
          <cell r="S85">
            <v>5.8879891000000028E-3</v>
          </cell>
          <cell r="T85">
            <v>4.6049744999999984E-3</v>
          </cell>
          <cell r="U85">
            <v>5.2639061999999997E-3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6.8584409999999956</v>
          </cell>
          <cell r="AC85">
            <v>7.5228380000000001</v>
          </cell>
          <cell r="AD85">
            <v>7.6175359999999994</v>
          </cell>
          <cell r="AE85">
            <v>5.9111790000000006</v>
          </cell>
          <cell r="AF85">
            <v>8.2808669999999971</v>
          </cell>
          <cell r="AG85">
            <v>5.3920449999999995</v>
          </cell>
          <cell r="AH85">
            <v>7.4026320000000005</v>
          </cell>
          <cell r="AI85">
            <v>7.1844849999999987</v>
          </cell>
          <cell r="AJ85">
            <v>9.1619579999999985</v>
          </cell>
          <cell r="AK85">
            <v>4.4622630000000001</v>
          </cell>
          <cell r="AL85">
            <v>5.3535240000000002</v>
          </cell>
          <cell r="AM85">
            <v>3.9104719999999986</v>
          </cell>
          <cell r="AN85">
            <v>5.855516999999999</v>
          </cell>
          <cell r="AO85">
            <v>5.9372780000000001</v>
          </cell>
          <cell r="AP85">
            <v>5.921176</v>
          </cell>
          <cell r="AQ85">
            <v>5.1847839999999996</v>
          </cell>
          <cell r="AR85">
            <v>5.9578480000000003</v>
          </cell>
          <cell r="AS85">
            <v>3.324805</v>
          </cell>
          <cell r="AT85">
            <v>2.9169319999999996</v>
          </cell>
          <cell r="AU85">
            <v>3.318819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</row>
        <row r="91">
          <cell r="B91">
            <v>3.9872768600000136E-3</v>
          </cell>
          <cell r="C91">
            <v>4.2163315600000015E-3</v>
          </cell>
          <cell r="D91">
            <v>4.4953355999999972E-3</v>
          </cell>
          <cell r="E91">
            <v>5.5834664199999953E-3</v>
          </cell>
          <cell r="F91">
            <v>7.1731826600000062E-3</v>
          </cell>
          <cell r="G91">
            <v>8.5991684800000023E-3</v>
          </cell>
          <cell r="H91">
            <v>5.1717944600000038E-3</v>
          </cell>
          <cell r="I91">
            <v>7.978593000000006E-3</v>
          </cell>
          <cell r="J91">
            <v>6.1592161400000067E-3</v>
          </cell>
          <cell r="K91">
            <v>3.5895700399999966E-3</v>
          </cell>
          <cell r="L91">
            <v>1.5271986800000012E-3</v>
          </cell>
          <cell r="M91">
            <v>7.1979586000000054E-4</v>
          </cell>
          <cell r="N91">
            <v>1.4893443599999986E-3</v>
          </cell>
          <cell r="O91">
            <v>1.5748075000000007E-3</v>
          </cell>
          <cell r="P91">
            <v>1.2119097200000012E-3</v>
          </cell>
          <cell r="Q91">
            <v>7.0966335999999783E-4</v>
          </cell>
          <cell r="R91">
            <v>4.4757663999999732E-4</v>
          </cell>
          <cell r="S91">
            <v>5.0932629999999972E-4</v>
          </cell>
          <cell r="T91">
            <v>1.3515440400000004E-3</v>
          </cell>
          <cell r="U91">
            <v>6.725714800000001E-4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1.3414540000000006</v>
          </cell>
          <cell r="AC91">
            <v>1.3215850000000007</v>
          </cell>
          <cell r="AD91">
            <v>1.4706840000000003</v>
          </cell>
          <cell r="AE91">
            <v>2.105086</v>
          </cell>
          <cell r="AF91">
            <v>2.570507000000001</v>
          </cell>
          <cell r="AG91">
            <v>2.7423269999999995</v>
          </cell>
          <cell r="AH91">
            <v>2.390822</v>
          </cell>
          <cell r="AI91">
            <v>3.218512999999998</v>
          </cell>
          <cell r="AJ91">
            <v>2.914513000000003</v>
          </cell>
          <cell r="AK91">
            <v>1.5757400000000015</v>
          </cell>
          <cell r="AL91">
            <v>0.63263399999999947</v>
          </cell>
          <cell r="AM91">
            <v>0.34915200000000013</v>
          </cell>
          <cell r="AN91">
            <v>0.63710100000000125</v>
          </cell>
          <cell r="AO91">
            <v>0.72156800000000043</v>
          </cell>
          <cell r="AP91">
            <v>0.48012299999999986</v>
          </cell>
          <cell r="AQ91">
            <v>0.40442499999999981</v>
          </cell>
          <cell r="AR91">
            <v>0.24445099999999975</v>
          </cell>
          <cell r="AS91">
            <v>0.3013840000000001</v>
          </cell>
          <cell r="AT91">
            <v>0.53559199999999985</v>
          </cell>
          <cell r="AU91">
            <v>0.31339300000000003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</row>
        <row r="114">
          <cell r="B114">
            <v>3.8456910239999975E-2</v>
          </cell>
          <cell r="C114">
            <v>4.1389921019999887E-2</v>
          </cell>
          <cell r="D114">
            <v>4.649775872000006E-2</v>
          </cell>
          <cell r="E114">
            <v>4.717816683999998E-2</v>
          </cell>
          <cell r="F114">
            <v>5.4541285399999945E-2</v>
          </cell>
          <cell r="G114">
            <v>3.9297556759999935E-2</v>
          </cell>
          <cell r="H114">
            <v>2.7990182499999988E-2</v>
          </cell>
          <cell r="I114">
            <v>2.8875198099999971E-2</v>
          </cell>
          <cell r="J114">
            <v>2.4993582459999969E-2</v>
          </cell>
          <cell r="K114">
            <v>2.0664909580000002E-2</v>
          </cell>
          <cell r="L114">
            <v>2.3017143799999987E-2</v>
          </cell>
          <cell r="M114">
            <v>1.4053150439999981E-2</v>
          </cell>
          <cell r="N114">
            <v>4.9186856599999981E-3</v>
          </cell>
          <cell r="O114">
            <v>4.0399262399999913E-3</v>
          </cell>
          <cell r="P114">
            <v>4.9975147600000158E-3</v>
          </cell>
          <cell r="Q114">
            <v>5.9211069399999899E-3</v>
          </cell>
          <cell r="R114">
            <v>7.1961366399999754E-3</v>
          </cell>
          <cell r="S114">
            <v>2.9927064999999975E-3</v>
          </cell>
          <cell r="T114">
            <v>4.1907635000000068E-3</v>
          </cell>
          <cell r="U114">
            <v>5.0544555599999902E-3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10.838485999999996</v>
          </cell>
          <cell r="AC114">
            <v>11.670470000000002</v>
          </cell>
          <cell r="AD114">
            <v>13.454189999999997</v>
          </cell>
          <cell r="AE114">
            <v>15.740705999999996</v>
          </cell>
          <cell r="AF114">
            <v>19.293212000000004</v>
          </cell>
          <cell r="AG114">
            <v>15.489266000000001</v>
          </cell>
          <cell r="AH114">
            <v>12.096752000000002</v>
          </cell>
          <cell r="AI114">
            <v>12.120238000000001</v>
          </cell>
          <cell r="AJ114">
            <v>10.911199999999994</v>
          </cell>
          <cell r="AK114">
            <v>8.382718999999998</v>
          </cell>
          <cell r="AL114">
            <v>9.4287559999999999</v>
          </cell>
          <cell r="AM114">
            <v>6.2086830000000006</v>
          </cell>
          <cell r="AN114">
            <v>2.9404080000000015</v>
          </cell>
          <cell r="AO114">
            <v>2.3976849999999992</v>
          </cell>
          <cell r="AP114">
            <v>2.5989210000000007</v>
          </cell>
          <cell r="AQ114">
            <v>2.3748289999999983</v>
          </cell>
          <cell r="AR114">
            <v>2.9163750000000022</v>
          </cell>
          <cell r="AS114">
            <v>1.4942589999999996</v>
          </cell>
          <cell r="AT114">
            <v>1.8389139999999973</v>
          </cell>
          <cell r="AU114">
            <v>1.9733029999999996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</row>
        <row r="160">
          <cell r="B160">
            <v>5.7201960199999985E-3</v>
          </cell>
          <cell r="C160">
            <v>6.6351976600000084E-3</v>
          </cell>
          <cell r="D160">
            <v>7.7378095200000066E-3</v>
          </cell>
          <cell r="E160">
            <v>1.2798426200000008E-3</v>
          </cell>
          <cell r="F160">
            <v>3.3105265200000025E-3</v>
          </cell>
          <cell r="G160">
            <v>3.8273156599999934E-3</v>
          </cell>
          <cell r="H160">
            <v>1.2389415500000008E-2</v>
          </cell>
          <cell r="I160">
            <v>1.0425701999999995E-2</v>
          </cell>
          <cell r="J160">
            <v>1.0509820019999998E-2</v>
          </cell>
          <cell r="K160">
            <v>6.553380819999996E-3</v>
          </cell>
          <cell r="L160">
            <v>1.3779195080000001E-2</v>
          </cell>
          <cell r="M160">
            <v>8.6976292199999992E-3</v>
          </cell>
          <cell r="N160">
            <v>3.6511004599999973E-3</v>
          </cell>
          <cell r="O160">
            <v>1.40329644E-3</v>
          </cell>
          <cell r="P160">
            <v>3.92741286E-3</v>
          </cell>
          <cell r="Q160">
            <v>1.2616034200000001E-3</v>
          </cell>
          <cell r="R160">
            <v>1.3560003800000007E-3</v>
          </cell>
          <cell r="S160">
            <v>4.1054885199999997E-3</v>
          </cell>
          <cell r="T160">
            <v>1.0795902599999999E-3</v>
          </cell>
          <cell r="U160">
            <v>7.1438023999999961E-4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0.8082609999999999</v>
          </cell>
          <cell r="AC160">
            <v>0.77118599999999926</v>
          </cell>
          <cell r="AD160">
            <v>0.62172799999999961</v>
          </cell>
          <cell r="AE160">
            <v>0.20941799999999988</v>
          </cell>
          <cell r="AF160">
            <v>0.47158799999999967</v>
          </cell>
          <cell r="AG160">
            <v>0.42065699999999984</v>
          </cell>
          <cell r="AH160">
            <v>1.7548159999999999</v>
          </cell>
          <cell r="AI160">
            <v>2.2936079999999999</v>
          </cell>
          <cell r="AJ160">
            <v>1.7571680000000001</v>
          </cell>
          <cell r="AK160">
            <v>1.2323770000000001</v>
          </cell>
          <cell r="AL160">
            <v>2.8889790000000004</v>
          </cell>
          <cell r="AM160">
            <v>2.1405979999999998</v>
          </cell>
          <cell r="AN160">
            <v>0.90078600000000009</v>
          </cell>
          <cell r="AO160">
            <v>0.46846399999999988</v>
          </cell>
          <cell r="AP160">
            <v>2.0262769999999999</v>
          </cell>
          <cell r="AQ160">
            <v>0.29738900000000001</v>
          </cell>
          <cell r="AR160">
            <v>0.38484399999999996</v>
          </cell>
          <cell r="AS160">
            <v>1.132836</v>
          </cell>
          <cell r="AT160">
            <v>0.42878299999999991</v>
          </cell>
          <cell r="AU160">
            <v>0.23385800000000001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</row>
        <row r="201">
          <cell r="B201">
            <v>1.59223750000001E-3</v>
          </cell>
          <cell r="C201">
            <v>2.1084209999999992E-3</v>
          </cell>
          <cell r="D201">
            <v>2.0445907999999818E-3</v>
          </cell>
          <cell r="E201">
            <v>3.3944334199999676E-3</v>
          </cell>
          <cell r="F201">
            <v>4.9642297599999802E-3</v>
          </cell>
          <cell r="G201">
            <v>4.5175702599999923E-3</v>
          </cell>
          <cell r="H201">
            <v>6.3708817200000128E-3</v>
          </cell>
          <cell r="I201">
            <v>7.2798524399999981E-3</v>
          </cell>
          <cell r="J201">
            <v>7.8982656200000251E-3</v>
          </cell>
          <cell r="K201">
            <v>1.2186737359999991E-2</v>
          </cell>
          <cell r="L201">
            <v>1.4365336439999959E-2</v>
          </cell>
          <cell r="M201">
            <v>1.0505904640000022E-2</v>
          </cell>
          <cell r="N201">
            <v>6.9293485800000221E-3</v>
          </cell>
          <cell r="O201">
            <v>3.7895026399999976E-3</v>
          </cell>
          <cell r="P201">
            <v>1.9742680999999956E-3</v>
          </cell>
          <cell r="Q201">
            <v>9.6299489999999988E-4</v>
          </cell>
          <cell r="R201">
            <v>1.2209517600000191E-3</v>
          </cell>
          <cell r="S201">
            <v>2.7627062400000096E-3</v>
          </cell>
          <cell r="T201">
            <v>5.7656825800000006E-3</v>
          </cell>
          <cell r="U201">
            <v>2.5619241200000031E-3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0.11981399999999987</v>
          </cell>
          <cell r="AC201">
            <v>0.24454499999999868</v>
          </cell>
          <cell r="AD201">
            <v>0.26529400000000258</v>
          </cell>
          <cell r="AE201">
            <v>0.49765000000000015</v>
          </cell>
          <cell r="AF201">
            <v>0.75945400000000163</v>
          </cell>
          <cell r="AG201">
            <v>0.73934899999999715</v>
          </cell>
          <cell r="AH201">
            <v>1.2096899999999984</v>
          </cell>
          <cell r="AI201">
            <v>1.3643160000000023</v>
          </cell>
          <cell r="AJ201">
            <v>0.67052000000000334</v>
          </cell>
          <cell r="AK201">
            <v>0.95619300000000251</v>
          </cell>
          <cell r="AL201">
            <v>1.1561069999999987</v>
          </cell>
          <cell r="AM201">
            <v>1.2195420000000041</v>
          </cell>
          <cell r="AN201">
            <v>0.66986500000000504</v>
          </cell>
          <cell r="AO201">
            <v>0.58441900000000047</v>
          </cell>
          <cell r="AP201">
            <v>0.49706199999999612</v>
          </cell>
          <cell r="AQ201">
            <v>0.31899100000000047</v>
          </cell>
          <cell r="AR201">
            <v>0.19654700000000247</v>
          </cell>
          <cell r="AS201">
            <v>0.38767300000000304</v>
          </cell>
          <cell r="AT201">
            <v>0.74900199999999906</v>
          </cell>
          <cell r="AU201">
            <v>0.29469699999999932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</row>
        <row r="212">
          <cell r="B212">
            <v>4.7162429999999533E-3</v>
          </cell>
          <cell r="C212">
            <v>1.4121436839999835E-2</v>
          </cell>
          <cell r="D212">
            <v>1.1729343499999989E-2</v>
          </cell>
          <cell r="E212">
            <v>2.3947560980000004E-2</v>
          </cell>
          <cell r="F212">
            <v>3.534594994000001E-2</v>
          </cell>
          <cell r="G212">
            <v>2.1675900399999976E-2</v>
          </cell>
          <cell r="H212">
            <v>2.4221531600000235E-3</v>
          </cell>
          <cell r="I212">
            <v>4.2047366199999686E-3</v>
          </cell>
          <cell r="J212">
            <v>1.9327218399999707E-3</v>
          </cell>
          <cell r="K212">
            <v>1.2385158800000025E-3</v>
          </cell>
          <cell r="L212">
            <v>2.2789198599999991E-3</v>
          </cell>
          <cell r="M212">
            <v>2.7307785399999993E-3</v>
          </cell>
          <cell r="N212">
            <v>1.711533599999919E-4</v>
          </cell>
          <cell r="O212">
            <v>4.8404286000000574E-4</v>
          </cell>
          <cell r="P212">
            <v>5.6302372000000336E-4</v>
          </cell>
          <cell r="Q212">
            <v>1.3283922400000002E-3</v>
          </cell>
          <cell r="R212">
            <v>1.4531816599999969E-3</v>
          </cell>
          <cell r="S212">
            <v>4.7009144000000058E-4</v>
          </cell>
          <cell r="T212">
            <v>5.7212133999999873E-4</v>
          </cell>
          <cell r="U212">
            <v>1.5000061999999661E-4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1.1123440000000002</v>
          </cell>
          <cell r="AC212">
            <v>3.1853450000000052</v>
          </cell>
          <cell r="AD212">
            <v>2.5503690000000034</v>
          </cell>
          <cell r="AE212">
            <v>6.0385970000000029</v>
          </cell>
          <cell r="AF212">
            <v>10.565681999999995</v>
          </cell>
          <cell r="AG212">
            <v>6.625390000000003</v>
          </cell>
          <cell r="AH212">
            <v>0.88458299999999923</v>
          </cell>
          <cell r="AI212">
            <v>1.6993539999999996</v>
          </cell>
          <cell r="AJ212">
            <v>0.91798999999999609</v>
          </cell>
          <cell r="AK212">
            <v>0.31342100000000173</v>
          </cell>
          <cell r="AL212">
            <v>0.67117699999999836</v>
          </cell>
          <cell r="AM212">
            <v>0.51967799999999897</v>
          </cell>
          <cell r="AN212">
            <v>8.6515999999999593E-2</v>
          </cell>
          <cell r="AO212">
            <v>0.18408600000000064</v>
          </cell>
          <cell r="AP212">
            <v>0.36944000000000088</v>
          </cell>
          <cell r="AQ212">
            <v>0.34353499999999926</v>
          </cell>
          <cell r="AR212">
            <v>0.51350400000000018</v>
          </cell>
          <cell r="AS212">
            <v>0.30122000000000071</v>
          </cell>
          <cell r="AT212">
            <v>0.34686600000000034</v>
          </cell>
          <cell r="AU212">
            <v>9.9548000000000414E-2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</row>
        <row r="247">
          <cell r="B247">
            <v>3.9234159999999851E-4</v>
          </cell>
          <cell r="C247">
            <v>1.5545938799999964E-3</v>
          </cell>
          <cell r="D247">
            <v>2.2138407200000057E-3</v>
          </cell>
          <cell r="E247">
            <v>5.3282389999999985E-3</v>
          </cell>
          <cell r="F247">
            <v>7.5655672400000151E-3</v>
          </cell>
          <cell r="G247">
            <v>5.1783613000000034E-3</v>
          </cell>
          <cell r="H247">
            <v>3.3735618000000495E-4</v>
          </cell>
          <cell r="I247">
            <v>1.8106650799999888E-3</v>
          </cell>
          <cell r="J247">
            <v>2.5368795200000002E-3</v>
          </cell>
          <cell r="K247">
            <v>1.2558898799999926E-3</v>
          </cell>
          <cell r="L247">
            <v>4.0578647200000054E-3</v>
          </cell>
          <cell r="M247">
            <v>4.0835314800000029E-3</v>
          </cell>
          <cell r="N247">
            <v>1.2355267399999995E-3</v>
          </cell>
          <cell r="O247">
            <v>2.0356097999999628E-4</v>
          </cell>
          <cell r="P247">
            <v>1.7041684800000005E-3</v>
          </cell>
          <cell r="Q247">
            <v>5.8050005999999918E-4</v>
          </cell>
          <cell r="R247">
            <v>7.064688399999984E-4</v>
          </cell>
          <cell r="S247">
            <v>8.977528000000002E-4</v>
          </cell>
          <cell r="T247">
            <v>1.9574441600000003E-3</v>
          </cell>
          <cell r="U247">
            <v>1.5227807000000038E-3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9.6147999999999456E-2</v>
          </cell>
          <cell r="AC247">
            <v>0.3360479999999999</v>
          </cell>
          <cell r="AD247">
            <v>0.613035</v>
          </cell>
          <cell r="AE247">
            <v>1.291741</v>
          </cell>
          <cell r="AF247">
            <v>2.9599350000000015</v>
          </cell>
          <cell r="AG247">
            <v>2.3631789999999988</v>
          </cell>
          <cell r="AH247">
            <v>0.15937699999999921</v>
          </cell>
          <cell r="AI247">
            <v>0.60060799999999759</v>
          </cell>
          <cell r="AJ247">
            <v>1.2578210000000034</v>
          </cell>
          <cell r="AK247">
            <v>0.44152000000000058</v>
          </cell>
          <cell r="AL247">
            <v>1.2587359999999999</v>
          </cell>
          <cell r="AM247">
            <v>1.0549150000000003</v>
          </cell>
          <cell r="AN247">
            <v>0.23083899999999957</v>
          </cell>
          <cell r="AO247">
            <v>9.6307000000001253E-2</v>
          </cell>
          <cell r="AP247">
            <v>0.87246099999999949</v>
          </cell>
          <cell r="AQ247">
            <v>0.32731699999999986</v>
          </cell>
          <cell r="AR247">
            <v>0.38229500000000005</v>
          </cell>
          <cell r="AS247">
            <v>0.30873800000000085</v>
          </cell>
          <cell r="AT247">
            <v>0.65199300000000004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</row>
        <row r="263">
          <cell r="B263">
            <v>0.11660395263999994</v>
          </cell>
          <cell r="C263">
            <v>0.13625498767999972</v>
          </cell>
          <cell r="D263">
            <v>0.12611442172000004</v>
          </cell>
          <cell r="E263">
            <v>0.13709783317999996</v>
          </cell>
          <cell r="F263">
            <v>0.18023547947999993</v>
          </cell>
          <cell r="G263">
            <v>0.12159717373999991</v>
          </cell>
          <cell r="H263">
            <v>0.10710151605999998</v>
          </cell>
          <cell r="I263">
            <v>0.11513872957999996</v>
          </cell>
          <cell r="J263">
            <v>0.10729756197999998</v>
          </cell>
          <cell r="K263">
            <v>8.773908779999999E-2</v>
          </cell>
          <cell r="L263">
            <v>0.13429889843999993</v>
          </cell>
          <cell r="M263">
            <v>0.14127649032</v>
          </cell>
          <cell r="N263">
            <v>0.11879804985999999</v>
          </cell>
          <cell r="O263">
            <v>5.3433465399999977E-2</v>
          </cell>
          <cell r="P263">
            <v>5.8343151880000013E-2</v>
          </cell>
          <cell r="Q263">
            <v>4.9623238139999977E-2</v>
          </cell>
          <cell r="R263">
            <v>4.6244512645714275E-2</v>
          </cell>
          <cell r="S263">
            <v>3.7940161980000026E-2</v>
          </cell>
          <cell r="T263">
            <v>4.2223235739999976E-2</v>
          </cell>
          <cell r="U263">
            <v>3.5161990213333341E-2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27.755285999999998</v>
          </cell>
          <cell r="AC263">
            <v>32.733456000000011</v>
          </cell>
          <cell r="AD263">
            <v>31.62709700000001</v>
          </cell>
          <cell r="AE263">
            <v>39.746361</v>
          </cell>
          <cell r="AF263">
            <v>56.832769999999996</v>
          </cell>
          <cell r="AG263">
            <v>41.118219999999994</v>
          </cell>
          <cell r="AH263">
            <v>33.50200000000001</v>
          </cell>
          <cell r="AI263">
            <v>37.653825999999995</v>
          </cell>
          <cell r="AJ263">
            <v>37.311273</v>
          </cell>
          <cell r="AK263">
            <v>26.293450000000014</v>
          </cell>
          <cell r="AL263">
            <v>34.917421999999974</v>
          </cell>
          <cell r="AM263">
            <v>28.076702000000015</v>
          </cell>
          <cell r="AN263">
            <v>22.903183000000006</v>
          </cell>
          <cell r="AO263">
            <v>18.258094000000007</v>
          </cell>
          <cell r="AP263">
            <v>22.402912000000008</v>
          </cell>
          <cell r="AQ263">
            <v>21.552747999999994</v>
          </cell>
          <cell r="AR263">
            <v>17.541315000000004</v>
          </cell>
          <cell r="AS263">
            <v>13.406705000000008</v>
          </cell>
          <cell r="AT263">
            <v>12.361487999999994</v>
          </cell>
          <cell r="AU263">
            <v>11.192747999999995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0.10800312347999996</v>
          </cell>
          <cell r="C264">
            <v>0.12656320683999975</v>
          </cell>
          <cell r="D264">
            <v>0.11452086744000002</v>
          </cell>
          <cell r="E264">
            <v>0.11442147835999997</v>
          </cell>
          <cell r="F264">
            <v>0.14730952347999993</v>
          </cell>
          <cell r="G264">
            <v>9.9953280419999929E-2</v>
          </cell>
          <cell r="H264">
            <v>9.0006838459999988E-2</v>
          </cell>
          <cell r="I264">
            <v>9.2799546139999939E-2</v>
          </cell>
          <cell r="J264">
            <v>8.5697821299999921E-2</v>
          </cell>
          <cell r="K264">
            <v>6.0077488519999986E-2</v>
          </cell>
          <cell r="L264">
            <v>8.0380130739999986E-2</v>
          </cell>
          <cell r="M264">
            <v>5.5373748779999982E-2</v>
          </cell>
          <cell r="N264">
            <v>4.9025367999999993E-2</v>
          </cell>
          <cell r="O264">
            <v>4.4491369859999991E-2</v>
          </cell>
          <cell r="P264">
            <v>4.7772471320000003E-2</v>
          </cell>
          <cell r="Q264">
            <v>4.097885876E-2</v>
          </cell>
          <cell r="R264">
            <v>3.9033210999999964E-2</v>
          </cell>
          <cell r="S264">
            <v>2.2665699280000014E-2</v>
          </cell>
          <cell r="T264">
            <v>1.9446544039999999E-2</v>
          </cell>
          <cell r="U264">
            <v>2.0116818819999979E-2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26.92084899999999</v>
          </cell>
          <cell r="AC264">
            <v>31.377109000000008</v>
          </cell>
          <cell r="AD264">
            <v>29.743601000000005</v>
          </cell>
          <cell r="AE264">
            <v>35.770208000000004</v>
          </cell>
          <cell r="AF264">
            <v>48.75285499999999</v>
          </cell>
          <cell r="AG264">
            <v>35.631616000000001</v>
          </cell>
          <cell r="AH264">
            <v>30.139287000000003</v>
          </cell>
          <cell r="AI264">
            <v>32.712527999999992</v>
          </cell>
          <cell r="AJ264">
            <v>32.102477999999991</v>
          </cell>
          <cell r="AK264">
            <v>21.418419</v>
          </cell>
          <cell r="AL264">
            <v>26.882770999999995</v>
          </cell>
          <cell r="AM264">
            <v>20.319208999999997</v>
          </cell>
          <cell r="AN264">
            <v>18.718413000000002</v>
          </cell>
          <cell r="AO264">
            <v>16.276066</v>
          </cell>
          <cell r="AP264">
            <v>18.006705</v>
          </cell>
          <cell r="AQ264">
            <v>14.116247999999999</v>
          </cell>
          <cell r="AR264">
            <v>14.111377000000001</v>
          </cell>
          <cell r="AS264">
            <v>9.2465729999999979</v>
          </cell>
          <cell r="AT264">
            <v>8.7899609999999964</v>
          </cell>
          <cell r="AU264">
            <v>8.3799170000000007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  <row r="266">
          <cell r="B266">
            <v>7.5234355000000121E-3</v>
          </cell>
          <cell r="C266">
            <v>6.9869697799999908E-3</v>
          </cell>
          <cell r="D266">
            <v>7.7023826599999824E-3</v>
          </cell>
          <cell r="E266">
            <v>1.2967516239999964E-2</v>
          </cell>
          <cell r="F266">
            <v>1.2241557159999986E-2</v>
          </cell>
          <cell r="G266">
            <v>9.9476678000000041E-3</v>
          </cell>
          <cell r="H266">
            <v>1.1154840760000015E-2</v>
          </cell>
          <cell r="I266">
            <v>1.0690807259999997E-2</v>
          </cell>
          <cell r="J266">
            <v>1.1894705200000032E-2</v>
          </cell>
          <cell r="K266">
            <v>1.5163520119999992E-2</v>
          </cell>
          <cell r="L266">
            <v>3.1697974279999971E-2</v>
          </cell>
          <cell r="M266">
            <v>6.2603968140000021E-2</v>
          </cell>
          <cell r="N266">
            <v>6.1989419660000059E-2</v>
          </cell>
          <cell r="O266">
            <v>6.5010751399999928E-3</v>
          </cell>
          <cell r="P266">
            <v>3.8565630800000052E-3</v>
          </cell>
          <cell r="Q266">
            <v>2.2745851799999663E-3</v>
          </cell>
          <cell r="R266">
            <v>2.930144205714308E-3</v>
          </cell>
          <cell r="S266">
            <v>1.1157999020000017E-2</v>
          </cell>
          <cell r="T266">
            <v>1.926115799999999E-2</v>
          </cell>
          <cell r="U266">
            <v>1.0602218153333351E-2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0.6014230000000016</v>
          </cell>
          <cell r="AC266">
            <v>0.71481899999999721</v>
          </cell>
          <cell r="AD266">
            <v>0.91352100000000303</v>
          </cell>
          <cell r="AE266">
            <v>1.4223349999999997</v>
          </cell>
          <cell r="AF266">
            <v>1.670745000000001</v>
          </cell>
          <cell r="AG266">
            <v>1.512427999999997</v>
          </cell>
          <cell r="AH266">
            <v>1.6539769999999976</v>
          </cell>
          <cell r="AI266">
            <v>1.8538230000000013</v>
          </cell>
          <cell r="AJ266">
            <v>1.3204020000000041</v>
          </cell>
          <cell r="AK266">
            <v>1.410774000000002</v>
          </cell>
          <cell r="AL266">
            <v>2.4838839999999984</v>
          </cell>
          <cell r="AM266">
            <v>3.7073890000000045</v>
          </cell>
          <cell r="AN266">
            <v>3.3158030000000029</v>
          </cell>
          <cell r="AO266">
            <v>1.083035</v>
          </cell>
          <cell r="AP266">
            <v>1.4334789999999957</v>
          </cell>
          <cell r="AQ266">
            <v>4.9144040000000011</v>
          </cell>
          <cell r="AR266">
            <v>0.80240200000000383</v>
          </cell>
          <cell r="AS266">
            <v>2.7917600000000031</v>
          </cell>
          <cell r="AT266">
            <v>2.1843989999999986</v>
          </cell>
          <cell r="AU266">
            <v>1.2288489999999999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</row>
        <row r="267">
          <cell r="B267">
            <v>1.0606511999999999E-4</v>
          </cell>
          <cell r="C267">
            <v>7.8760499999999992E-5</v>
          </cell>
          <cell r="D267">
            <v>1.1077360000000001E-4</v>
          </cell>
          <cell r="E267">
            <v>1.8853099999999995E-4</v>
          </cell>
          <cell r="F267">
            <v>1.0382152199999999E-3</v>
          </cell>
          <cell r="G267">
            <v>7.3893050000000012E-4</v>
          </cell>
          <cell r="H267">
            <v>6.5579569999999995E-4</v>
          </cell>
          <cell r="I267">
            <v>1.4509114199999994E-3</v>
          </cell>
          <cell r="J267">
            <v>1.1078948999999998E-3</v>
          </cell>
          <cell r="K267">
            <v>2.9717357599999992E-3</v>
          </cell>
          <cell r="L267">
            <v>3.5916526799999976E-3</v>
          </cell>
          <cell r="M267">
            <v>7.7916501599999948E-3</v>
          </cell>
          <cell r="N267">
            <v>3.3471845400000065E-3</v>
          </cell>
          <cell r="O267">
            <v>7.6580000000000053E-6</v>
          </cell>
          <cell r="P267">
            <v>5.4453938000004014E-4</v>
          </cell>
          <cell r="Q267">
            <v>3.8546423999999917E-4</v>
          </cell>
          <cell r="R267">
            <v>2.7741811999999928E-4</v>
          </cell>
          <cell r="S267">
            <v>6.1107998000000177E-4</v>
          </cell>
          <cell r="T267">
            <v>5.1309999999978389E-6</v>
          </cell>
          <cell r="U267">
            <v>4.8266959999999988E-5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1.9677000000000004E-2</v>
          </cell>
          <cell r="AC267">
            <v>2.0205000000000022E-2</v>
          </cell>
          <cell r="AD267">
            <v>2.6726999999999997E-2</v>
          </cell>
          <cell r="AE267">
            <v>2.8891000000000028E-2</v>
          </cell>
          <cell r="AF267">
            <v>0.20160999999999996</v>
          </cell>
          <cell r="AG267">
            <v>9.5383999999999899E-2</v>
          </cell>
          <cell r="AH267">
            <v>7.125299999999965E-2</v>
          </cell>
          <cell r="AI267">
            <v>0.14828100000000016</v>
          </cell>
          <cell r="AJ267">
            <v>0.14518499999999995</v>
          </cell>
          <cell r="AK267">
            <v>0.12166299999999995</v>
          </cell>
          <cell r="AL267">
            <v>0.70109299999999997</v>
          </cell>
          <cell r="AM267">
            <v>0.48004500000000039</v>
          </cell>
          <cell r="AN267">
            <v>7.2420000000001053E-2</v>
          </cell>
          <cell r="AO267">
            <v>5.6799999999999984E-3</v>
          </cell>
          <cell r="AP267">
            <v>0.33392100000000391</v>
          </cell>
          <cell r="AQ267">
            <v>0.12262399999999998</v>
          </cell>
          <cell r="AR267">
            <v>0.35030099999999986</v>
          </cell>
          <cell r="AS267">
            <v>0.1503469999999999</v>
          </cell>
          <cell r="AT267">
            <v>5.9279999999999602E-3</v>
          </cell>
          <cell r="AU267">
            <v>1.8873999999999995E-2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</row>
        <row r="268">
          <cell r="B268">
            <v>4.5243001999999854E-4</v>
          </cell>
          <cell r="C268">
            <v>1.5693848799999965E-3</v>
          </cell>
          <cell r="D268">
            <v>2.4855826800000056E-3</v>
          </cell>
          <cell r="E268">
            <v>5.9750518799999985E-3</v>
          </cell>
          <cell r="F268">
            <v>8.1974936400000149E-3</v>
          </cell>
          <cell r="G268">
            <v>5.2166676800000037E-3</v>
          </cell>
          <cell r="H268">
            <v>3.3758718000000501E-4</v>
          </cell>
          <cell r="I268">
            <v>2.0356746199999883E-3</v>
          </cell>
          <cell r="J268">
            <v>2.8936240199999999E-3</v>
          </cell>
          <cell r="K268">
            <v>1.5610638399999929E-3</v>
          </cell>
          <cell r="L268">
            <v>4.3500604000000047E-3</v>
          </cell>
          <cell r="M268">
            <v>5.0478706600000037E-3</v>
          </cell>
          <cell r="N268">
            <v>1.5862956199999985E-3</v>
          </cell>
          <cell r="O268">
            <v>4.3609397999999633E-4</v>
          </cell>
          <cell r="P268">
            <v>2.1654858400000005E-3</v>
          </cell>
          <cell r="Q268">
            <v>1.514937479999999E-3</v>
          </cell>
          <cell r="R268">
            <v>1.4435686999999986E-3</v>
          </cell>
          <cell r="S268">
            <v>1.8183505200000004E-3</v>
          </cell>
          <cell r="T268">
            <v>2.5799418400000002E-3</v>
          </cell>
          <cell r="U268">
            <v>3.3555646600000049E-3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0.11283099999999946</v>
          </cell>
          <cell r="AC268">
            <v>0.34069899999999992</v>
          </cell>
          <cell r="AD268">
            <v>0.676257</v>
          </cell>
          <cell r="AE268">
            <v>1.4651480000000001</v>
          </cell>
          <cell r="AF268">
            <v>3.1833920000000013</v>
          </cell>
          <cell r="AG268">
            <v>2.3769139999999989</v>
          </cell>
          <cell r="AH268">
            <v>0.15942499999999921</v>
          </cell>
          <cell r="AI268">
            <v>0.73320899999999767</v>
          </cell>
          <cell r="AJ268">
            <v>1.4513660000000035</v>
          </cell>
          <cell r="AK268">
            <v>0.56191300000000055</v>
          </cell>
          <cell r="AL268">
            <v>1.4123489999999999</v>
          </cell>
          <cell r="AM268">
            <v>1.3406310000000001</v>
          </cell>
          <cell r="AN268">
            <v>0.31470399999999965</v>
          </cell>
          <cell r="AO268">
            <v>0.15713200000000127</v>
          </cell>
          <cell r="AP268">
            <v>1.0978299999999996</v>
          </cell>
          <cell r="AQ268">
            <v>0.68985800000000008</v>
          </cell>
          <cell r="AR268">
            <v>0.74778299999999986</v>
          </cell>
          <cell r="AS268">
            <v>0.71608600000000089</v>
          </cell>
          <cell r="AT268">
            <v>0.95729500000000023</v>
          </cell>
          <cell r="AU268">
            <v>1.0914269999999997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</row>
        <row r="269">
          <cell r="B269">
            <v>3.4999999999999999E-6</v>
          </cell>
          <cell r="C269">
            <v>0</v>
          </cell>
          <cell r="D269">
            <v>1.4245000000000002E-5</v>
          </cell>
          <cell r="E269">
            <v>3.2154500000000005E-5</v>
          </cell>
          <cell r="F269">
            <v>0</v>
          </cell>
          <cell r="G269">
            <v>3.5000000000000003E-9</v>
          </cell>
          <cell r="H269">
            <v>0</v>
          </cell>
          <cell r="I269">
            <v>8.4700000000000053E-7</v>
          </cell>
          <cell r="J269">
            <v>4.2000000000000006E-7</v>
          </cell>
          <cell r="K269">
            <v>1.2319999999999998E-6</v>
          </cell>
          <cell r="L269">
            <v>0</v>
          </cell>
          <cell r="M269">
            <v>1.0774932E-3</v>
          </cell>
          <cell r="N269">
            <v>1.1419290399999999E-3</v>
          </cell>
          <cell r="O269">
            <v>1.0774932E-3</v>
          </cell>
          <cell r="P269">
            <v>5.9370640000000007E-5</v>
          </cell>
          <cell r="Q269">
            <v>1.6114476E-4</v>
          </cell>
          <cell r="R269">
            <v>5.4832539999999997E-5</v>
          </cell>
          <cell r="S269">
            <v>0</v>
          </cell>
          <cell r="T269">
            <v>1.7534999999999998E-6</v>
          </cell>
          <cell r="U269">
            <v>6.3344999999999984E-5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1.5319999999999999E-3</v>
          </cell>
          <cell r="AC269">
            <v>0</v>
          </cell>
          <cell r="AD269">
            <v>1.6479999999999999E-3</v>
          </cell>
          <cell r="AE269">
            <v>2.0354999999999998E-2</v>
          </cell>
          <cell r="AF269">
            <v>0</v>
          </cell>
          <cell r="AG269">
            <v>2.5999999999999998E-5</v>
          </cell>
          <cell r="AH269">
            <v>0</v>
          </cell>
          <cell r="AI269">
            <v>5.5700000000000072E-3</v>
          </cell>
          <cell r="AJ269">
            <v>7.9999999999999993E-5</v>
          </cell>
          <cell r="AK269">
            <v>2.33E-4</v>
          </cell>
          <cell r="AL269">
            <v>0</v>
          </cell>
          <cell r="AM269">
            <v>5.8943999999999996E-2</v>
          </cell>
          <cell r="AN269">
            <v>6.5695999999999991E-2</v>
          </cell>
          <cell r="AO269">
            <v>5.8943999999999996E-2</v>
          </cell>
          <cell r="AP269">
            <v>3.8848999999999995E-2</v>
          </cell>
          <cell r="AQ269">
            <v>8.9190999999999979E-2</v>
          </cell>
          <cell r="AR269">
            <v>3.0033999999999998E-2</v>
          </cell>
          <cell r="AS269">
            <v>0</v>
          </cell>
          <cell r="AT269">
            <v>1.0169999999999999E-3</v>
          </cell>
          <cell r="AU269">
            <v>1.1545999999999999E-2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</row>
      </sheetData>
      <sheetData sheetId="30"/>
      <sheetData sheetId="31">
        <row r="47">
          <cell r="B47">
            <v>0</v>
          </cell>
          <cell r="C47">
            <v>0</v>
          </cell>
          <cell r="D47">
            <v>3.16792E-5</v>
          </cell>
          <cell r="E47">
            <v>0</v>
          </cell>
          <cell r="F47">
            <v>0</v>
          </cell>
          <cell r="G47">
            <v>0</v>
          </cell>
          <cell r="H47">
            <v>2.3346679999999999E-4</v>
          </cell>
          <cell r="I47">
            <v>1.4840279999999998E-4</v>
          </cell>
          <cell r="J47">
            <v>4.2048999999999998E-4</v>
          </cell>
          <cell r="K47">
            <v>2.9876839999999996E-4</v>
          </cell>
          <cell r="L47">
            <v>4.8091973999999996E-3</v>
          </cell>
          <cell r="M47">
            <v>1.3744074399999999E-2</v>
          </cell>
          <cell r="N47">
            <v>6.4183454999999986E-2</v>
          </cell>
          <cell r="O47">
            <v>0.17838559479999999</v>
          </cell>
          <cell r="P47">
            <v>2.1259657999999999E-3</v>
          </cell>
          <cell r="Q47">
            <v>0</v>
          </cell>
          <cell r="R47">
            <v>2.2337E-5</v>
          </cell>
          <cell r="S47">
            <v>0</v>
          </cell>
          <cell r="T47">
            <v>0</v>
          </cell>
          <cell r="U47">
            <v>0</v>
          </cell>
          <cell r="AB47">
            <v>0</v>
          </cell>
          <cell r="AC47">
            <v>0</v>
          </cell>
          <cell r="AD47">
            <v>7.6519999999999999E-3</v>
          </cell>
          <cell r="AE47">
            <v>0</v>
          </cell>
          <cell r="AF47">
            <v>0</v>
          </cell>
          <cell r="AG47">
            <v>0</v>
          </cell>
          <cell r="AH47">
            <v>3.7961000000000002E-2</v>
          </cell>
          <cell r="AI47">
            <v>1.6632999999999998E-2</v>
          </cell>
          <cell r="AJ47">
            <v>6.8481E-2</v>
          </cell>
          <cell r="AK47">
            <v>3.7083999999999999E-2</v>
          </cell>
          <cell r="AL47">
            <v>0.23764199999999999</v>
          </cell>
          <cell r="AM47">
            <v>0.90329999999999999</v>
          </cell>
          <cell r="AN47">
            <v>7.57151</v>
          </cell>
          <cell r="AO47">
            <v>20.630061999999999</v>
          </cell>
          <cell r="AP47">
            <v>0.263795</v>
          </cell>
          <cell r="AQ47">
            <v>0</v>
          </cell>
          <cell r="AR47">
            <v>1.402E-3</v>
          </cell>
          <cell r="AS47">
            <v>0</v>
          </cell>
          <cell r="AT47">
            <v>0</v>
          </cell>
          <cell r="AU47">
            <v>0</v>
          </cell>
        </row>
        <row r="105">
          <cell r="B105">
            <v>2.294292E-4</v>
          </cell>
          <cell r="C105">
            <v>8.9042799999999994E-5</v>
          </cell>
          <cell r="D105">
            <v>0</v>
          </cell>
          <cell r="E105">
            <v>2.2635059999999999E-4</v>
          </cell>
          <cell r="F105">
            <v>2.1256899999999999E-4</v>
          </cell>
          <cell r="G105">
            <v>1.2855080000000001E-4</v>
          </cell>
          <cell r="H105">
            <v>2.6557019999999998E-4</v>
          </cell>
          <cell r="I105">
            <v>2.2737819999999999E-4</v>
          </cell>
          <cell r="J105">
            <v>4.5626560000000001E-4</v>
          </cell>
          <cell r="K105">
            <v>0</v>
          </cell>
          <cell r="L105">
            <v>0</v>
          </cell>
          <cell r="M105">
            <v>2.2346799999999997E-4</v>
          </cell>
          <cell r="N105">
            <v>0</v>
          </cell>
          <cell r="P105">
            <v>0</v>
          </cell>
          <cell r="AB105">
            <v>2.7730999999999999E-2</v>
          </cell>
          <cell r="AC105">
            <v>1.2699999999999999E-2</v>
          </cell>
          <cell r="AD105">
            <v>0</v>
          </cell>
          <cell r="AE105">
            <v>5.7312999999999996E-2</v>
          </cell>
          <cell r="AF105">
            <v>3.1857999999999997E-2</v>
          </cell>
          <cell r="AG105">
            <v>2.7951999999999998E-2</v>
          </cell>
          <cell r="AH105">
            <v>5.6427999999999999E-2</v>
          </cell>
          <cell r="AI105">
            <v>4.0354000000000001E-2</v>
          </cell>
          <cell r="AJ105">
            <v>9.2481999999999995E-2</v>
          </cell>
          <cell r="AK105">
            <v>0</v>
          </cell>
          <cell r="AL105">
            <v>0</v>
          </cell>
          <cell r="AM105">
            <v>2.0466999999999999E-2</v>
          </cell>
          <cell r="AN105">
            <v>0</v>
          </cell>
          <cell r="AP105">
            <v>0</v>
          </cell>
        </row>
        <row r="108">
          <cell r="B108">
            <v>0.23241807119999999</v>
          </cell>
          <cell r="C108">
            <v>0.17023268219999996</v>
          </cell>
          <cell r="D108">
            <v>0.14817888959999997</v>
          </cell>
          <cell r="E108">
            <v>0.15120183819999999</v>
          </cell>
          <cell r="F108">
            <v>0.17956573879999999</v>
          </cell>
          <cell r="G108">
            <v>0.2208473218</v>
          </cell>
          <cell r="H108">
            <v>0.14321137599999997</v>
          </cell>
          <cell r="I108">
            <v>0.16513562659999997</v>
          </cell>
          <cell r="J108">
            <v>0.18351869060000001</v>
          </cell>
          <cell r="K108">
            <v>0.21218312079999999</v>
          </cell>
          <cell r="L108">
            <v>0.2153516764</v>
          </cell>
          <cell r="M108">
            <v>0.13613029079999997</v>
          </cell>
          <cell r="N108">
            <v>0.14057080799999999</v>
          </cell>
          <cell r="O108">
            <v>0.1421305088</v>
          </cell>
          <cell r="P108">
            <v>0.1444449776</v>
          </cell>
          <cell r="Q108">
            <v>0.13869736019999998</v>
          </cell>
          <cell r="R108">
            <v>6.4306199999999994E-2</v>
          </cell>
          <cell r="S108">
            <v>0</v>
          </cell>
          <cell r="T108">
            <v>0</v>
          </cell>
          <cell r="U108">
            <v>0</v>
          </cell>
          <cell r="AB108">
            <v>30.880513999999998</v>
          </cell>
          <cell r="AC108">
            <v>23.839230000000001</v>
          </cell>
          <cell r="AD108">
            <v>24.111936</v>
          </cell>
          <cell r="AE108">
            <v>27.484310999999998</v>
          </cell>
          <cell r="AF108">
            <v>34.377960999999999</v>
          </cell>
          <cell r="AG108">
            <v>36.294632999999997</v>
          </cell>
          <cell r="AH108">
            <v>22.240386000000001</v>
          </cell>
          <cell r="AI108">
            <v>29.016997999999997</v>
          </cell>
          <cell r="AJ108">
            <v>33.685504000000002</v>
          </cell>
          <cell r="AK108">
            <v>38.565560999999995</v>
          </cell>
          <cell r="AL108">
            <v>37.929860999999995</v>
          </cell>
          <cell r="AM108">
            <v>25.359351999999998</v>
          </cell>
          <cell r="AN108">
            <v>19.475905999999998</v>
          </cell>
          <cell r="AO108">
            <v>20.330231999999999</v>
          </cell>
          <cell r="AP108">
            <v>19.976500999999999</v>
          </cell>
          <cell r="AQ108">
            <v>18.976762999999998</v>
          </cell>
          <cell r="AR108">
            <v>7.1450549999999993</v>
          </cell>
          <cell r="AS108">
            <v>0</v>
          </cell>
          <cell r="AT108">
            <v>0</v>
          </cell>
          <cell r="AU108">
            <v>0</v>
          </cell>
        </row>
        <row r="174">
          <cell r="C174">
            <v>2.7178317599999998E-2</v>
          </cell>
          <cell r="F174">
            <v>2.2883628600000001E-2</v>
          </cell>
          <cell r="G174">
            <v>1.9140231599999998E-2</v>
          </cell>
          <cell r="H174">
            <v>3.2594967999999996E-3</v>
          </cell>
          <cell r="I174">
            <v>8.9026980000000001E-4</v>
          </cell>
          <cell r="AC174">
            <v>3.9233209999999996</v>
          </cell>
          <cell r="AF174">
            <v>5.1764269999999994</v>
          </cell>
          <cell r="AG174">
            <v>3.718423</v>
          </cell>
          <cell r="AH174">
            <v>0.66521199999999991</v>
          </cell>
          <cell r="AI174">
            <v>0.142317</v>
          </cell>
        </row>
        <row r="253">
          <cell r="C253">
            <v>3.2012540000000002E-4</v>
          </cell>
          <cell r="G253">
            <v>1.5331119999999998E-4</v>
          </cell>
          <cell r="H253">
            <v>2.6356442E-3</v>
          </cell>
          <cell r="I253">
            <v>2.0405001400000001E-2</v>
          </cell>
          <cell r="J253">
            <v>2.0767411E-2</v>
          </cell>
          <cell r="K253">
            <v>0</v>
          </cell>
          <cell r="L253">
            <v>7.0045779999999998E-4</v>
          </cell>
          <cell r="M253">
            <v>6.7131259999999996E-4</v>
          </cell>
          <cell r="N253">
            <v>0</v>
          </cell>
          <cell r="O253">
            <v>1.1304187999999998E-3</v>
          </cell>
          <cell r="P253">
            <v>8.1523819999999999E-4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AC253">
            <v>4.8756000000000001E-2</v>
          </cell>
          <cell r="AG253">
            <v>2.1502E-2</v>
          </cell>
          <cell r="AH253">
            <v>0.37767699999999998</v>
          </cell>
          <cell r="AI253">
            <v>4.8721709999999998</v>
          </cell>
          <cell r="AJ253">
            <v>5.1000939999999995</v>
          </cell>
          <cell r="AK253">
            <v>0</v>
          </cell>
          <cell r="AL253">
            <v>0.17175299999999999</v>
          </cell>
          <cell r="AM253">
            <v>7.4515999999999999E-2</v>
          </cell>
          <cell r="AN253">
            <v>0</v>
          </cell>
          <cell r="AO253">
            <v>0.29250399999999999</v>
          </cell>
          <cell r="AP253">
            <v>0.11775099999999999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</row>
        <row r="255">
          <cell r="B255">
            <v>1.0955434E-3</v>
          </cell>
          <cell r="D255">
            <v>2.7951293999999998E-2</v>
          </cell>
          <cell r="E255">
            <v>2.4972186399999999E-2</v>
          </cell>
          <cell r="M255">
            <v>0</v>
          </cell>
          <cell r="AB255">
            <v>8.7164999999999992E-2</v>
          </cell>
        </row>
        <row r="263">
          <cell r="B263">
            <v>0.23649695020000003</v>
          </cell>
          <cell r="C263">
            <v>0.20154112859999995</v>
          </cell>
          <cell r="D263">
            <v>0.18066252539999994</v>
          </cell>
          <cell r="E263">
            <v>0.1785034734</v>
          </cell>
          <cell r="F263">
            <v>0.20419821520000001</v>
          </cell>
          <cell r="G263">
            <v>0.24432756460000002</v>
          </cell>
          <cell r="H263">
            <v>0.15219450679999999</v>
          </cell>
          <cell r="I263">
            <v>0.19190328919999999</v>
          </cell>
          <cell r="J263">
            <v>0.20852413819999999</v>
          </cell>
          <cell r="K263">
            <v>0.2176490274</v>
          </cell>
          <cell r="L263">
            <v>0.22910350540000002</v>
          </cell>
          <cell r="M263">
            <v>0.15867356399999996</v>
          </cell>
          <cell r="N263">
            <v>0.21999978419999996</v>
          </cell>
          <cell r="O263">
            <v>0.33810765799999998</v>
          </cell>
          <cell r="P263">
            <v>0.15452492439999999</v>
          </cell>
          <cell r="Q263">
            <v>0.14172193699999996</v>
          </cell>
          <cell r="R263">
            <v>6.5557871399999995E-2</v>
          </cell>
          <cell r="S263">
            <v>2.4371199999999998E-5</v>
          </cell>
          <cell r="T263">
            <v>4.4704799999999999E-5</v>
          </cell>
          <cell r="U263">
            <v>7.5660200000000004E-5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31.351668999999998</v>
          </cell>
          <cell r="AC263">
            <v>28.102280000000007</v>
          </cell>
          <cell r="AD263">
            <v>28.890783999999996</v>
          </cell>
          <cell r="AE263">
            <v>33.236997000000002</v>
          </cell>
          <cell r="AF263">
            <v>39.831767999999997</v>
          </cell>
          <cell r="AG263">
            <v>40.398681999999994</v>
          </cell>
          <cell r="AH263">
            <v>23.690705000000001</v>
          </cell>
          <cell r="AI263">
            <v>34.709270999999994</v>
          </cell>
          <cell r="AJ263">
            <v>39.511372999999999</v>
          </cell>
          <cell r="AK263">
            <v>39.187831999999993</v>
          </cell>
          <cell r="AL263">
            <v>39.803528</v>
          </cell>
          <cell r="AM263">
            <v>27.015577999999994</v>
          </cell>
          <cell r="AN263">
            <v>28.438562999999995</v>
          </cell>
          <cell r="AO263">
            <v>42.605245000000004</v>
          </cell>
          <cell r="AP263">
            <v>21.065982999999999</v>
          </cell>
          <cell r="AQ263">
            <v>19.323229999999995</v>
          </cell>
          <cell r="AR263">
            <v>7.2351699999999992</v>
          </cell>
          <cell r="AS263">
            <v>5.8369999999999993E-3</v>
          </cell>
          <cell r="AT263">
            <v>1.1346E-2</v>
          </cell>
          <cell r="AU263">
            <v>1.8152999999999999E-2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1.8900195999999999E-3</v>
          </cell>
          <cell r="C264">
            <v>1.3940737999999999E-3</v>
          </cell>
          <cell r="D264">
            <v>1.059016E-4</v>
          </cell>
          <cell r="E264">
            <v>1.8725000000000001E-5</v>
          </cell>
          <cell r="F264">
            <v>7.3599259999999997E-4</v>
          </cell>
          <cell r="G264">
            <v>4.1020000000000001E-7</v>
          </cell>
          <cell r="H264">
            <v>1.4418180000000001E-4</v>
          </cell>
          <cell r="I264">
            <v>9.4354399999999999E-5</v>
          </cell>
          <cell r="J264">
            <v>1.4734999999999998E-4</v>
          </cell>
          <cell r="K264">
            <v>7.4421199999999998E-5</v>
          </cell>
          <cell r="L264">
            <v>1.0433219999999999E-4</v>
          </cell>
          <cell r="M264">
            <v>1.4816199999999999E-5</v>
          </cell>
          <cell r="N264">
            <v>1.051666E-4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2.4371199999999998E-5</v>
          </cell>
          <cell r="T264">
            <v>4.4704799999999999E-5</v>
          </cell>
          <cell r="U264">
            <v>7.5660200000000004E-5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0.20663699999999999</v>
          </cell>
          <cell r="AC264">
            <v>0.11144899999999999</v>
          </cell>
          <cell r="AD264">
            <v>2.1211999999999998E-2</v>
          </cell>
          <cell r="AE264">
            <v>5.1599999999999997E-4</v>
          </cell>
          <cell r="AF264">
            <v>0.13967399999999999</v>
          </cell>
          <cell r="AG264">
            <v>5.5999999999999999E-5</v>
          </cell>
          <cell r="AH264">
            <v>2.6766999999999999E-2</v>
          </cell>
          <cell r="AI264">
            <v>2.2338999999999998E-2</v>
          </cell>
          <cell r="AJ264">
            <v>3.7652999999999999E-2</v>
          </cell>
          <cell r="AK264">
            <v>1.1505999999999999E-2</v>
          </cell>
          <cell r="AL264">
            <v>1.2678999999999999E-2</v>
          </cell>
          <cell r="AM264">
            <v>2.0109999999999998E-3</v>
          </cell>
          <cell r="AN264">
            <v>4.9839999999999997E-3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5.8369999999999993E-3</v>
          </cell>
          <cell r="AT264">
            <v>1.1346E-2</v>
          </cell>
          <cell r="AU264">
            <v>1.8152999999999999E-2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  <row r="266">
          <cell r="B266">
            <v>0</v>
          </cell>
          <cell r="C266">
            <v>2.0019999999999998E-7</v>
          </cell>
          <cell r="D266">
            <v>0</v>
          </cell>
          <cell r="E266">
            <v>6.3953679999999996E-4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2.7999999999999998E-4</v>
          </cell>
          <cell r="L266">
            <v>0</v>
          </cell>
          <cell r="M266">
            <v>9.5199999999999997E-5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2.7299999999999997E-4</v>
          </cell>
          <cell r="AD266">
            <v>0</v>
          </cell>
          <cell r="AE266">
            <v>0.134184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5.7711999999999999E-2</v>
          </cell>
          <cell r="AL266">
            <v>0</v>
          </cell>
          <cell r="AM266">
            <v>2.0801E-2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</row>
        <row r="267">
          <cell r="B267">
            <v>2.294292E-4</v>
          </cell>
          <cell r="C267">
            <v>2.4176305999999998E-3</v>
          </cell>
          <cell r="D267">
            <v>6.5868600000000002E-5</v>
          </cell>
          <cell r="E267">
            <v>2.2635059999999999E-4</v>
          </cell>
          <cell r="F267">
            <v>2.1256899999999999E-4</v>
          </cell>
          <cell r="G267">
            <v>6.1035519999999999E-4</v>
          </cell>
          <cell r="H267">
            <v>3.1346811999999999E-3</v>
          </cell>
          <cell r="I267">
            <v>2.07807824E-2</v>
          </cell>
          <cell r="J267">
            <v>2.16441666E-2</v>
          </cell>
          <cell r="K267">
            <v>1.4024317999999998E-3</v>
          </cell>
          <cell r="L267">
            <v>5.5096551999999997E-3</v>
          </cell>
          <cell r="M267">
            <v>1.5306173399999996E-2</v>
          </cell>
          <cell r="N267">
            <v>6.4470422799999996E-2</v>
          </cell>
          <cell r="O267">
            <v>0.1796053336</v>
          </cell>
          <cell r="P267">
            <v>2.9412039999999998E-3</v>
          </cell>
          <cell r="Q267">
            <v>3.0004379999999995E-4</v>
          </cell>
          <cell r="R267">
            <v>2.2337E-5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2.7730999999999999E-2</v>
          </cell>
          <cell r="AC267">
            <v>0.20411699999999997</v>
          </cell>
          <cell r="AD267">
            <v>1.5450999999999999E-2</v>
          </cell>
          <cell r="AE267">
            <v>5.7312999999999996E-2</v>
          </cell>
          <cell r="AF267">
            <v>3.1857999999999997E-2</v>
          </cell>
          <cell r="AG267">
            <v>9.8193000000000003E-2</v>
          </cell>
          <cell r="AH267">
            <v>0.47206599999999999</v>
          </cell>
          <cell r="AI267">
            <v>4.9291580000000002</v>
          </cell>
          <cell r="AJ267">
            <v>5.2610569999999992</v>
          </cell>
          <cell r="AK267">
            <v>0.145207</v>
          </cell>
          <cell r="AL267">
            <v>0.40939499999999995</v>
          </cell>
          <cell r="AM267">
            <v>1.09704</v>
          </cell>
          <cell r="AN267">
            <v>7.5971630000000001</v>
          </cell>
          <cell r="AO267">
            <v>20.934200999999998</v>
          </cell>
          <cell r="AP267">
            <v>0.381546</v>
          </cell>
          <cell r="AQ267">
            <v>2.5391E-2</v>
          </cell>
          <cell r="AR267">
            <v>1.402E-3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</row>
        <row r="268"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</row>
        <row r="269"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</row>
      </sheetData>
      <sheetData sheetId="32">
        <row r="23">
          <cell r="B23">
            <v>8.7891654760000014E-3</v>
          </cell>
          <cell r="C23">
            <v>6.8358049760000004E-3</v>
          </cell>
          <cell r="D23">
            <v>5.8062550000000006E-3</v>
          </cell>
          <cell r="E23">
            <v>1.2825724912000002E-2</v>
          </cell>
          <cell r="F23">
            <v>1.0045214816E-2</v>
          </cell>
          <cell r="G23">
            <v>1.2847268252000001E-2</v>
          </cell>
          <cell r="H23">
            <v>1.1764307100000001E-2</v>
          </cell>
          <cell r="I23">
            <v>1.0614886463999999E-2</v>
          </cell>
          <cell r="J23">
            <v>9.8067729760000014E-3</v>
          </cell>
          <cell r="K23">
            <v>5.2092305719999999E-3</v>
          </cell>
          <cell r="L23">
            <v>4.7616616320000004E-3</v>
          </cell>
          <cell r="M23">
            <v>7.9912057679999999E-3</v>
          </cell>
          <cell r="N23">
            <v>3.2220254976E-2</v>
          </cell>
          <cell r="O23">
            <v>3.644157244E-2</v>
          </cell>
          <cell r="P23">
            <v>5.3543152208000003E-2</v>
          </cell>
          <cell r="Q23">
            <v>4.4913891567999999E-2</v>
          </cell>
          <cell r="R23">
            <v>1.7457734112000002E-2</v>
          </cell>
          <cell r="S23">
            <v>2.0764044392000001E-2</v>
          </cell>
          <cell r="T23">
            <v>2.2668911355999997E-2</v>
          </cell>
          <cell r="U23">
            <v>1.7149094871999997E-2</v>
          </cell>
          <cell r="AB23">
            <v>1.3775869999999999</v>
          </cell>
          <cell r="AC23">
            <v>1.140536</v>
          </cell>
          <cell r="AD23">
            <v>0.90715599999999996</v>
          </cell>
          <cell r="AE23">
            <v>2.4012759999999997</v>
          </cell>
          <cell r="AF23">
            <v>2.147621</v>
          </cell>
          <cell r="AG23">
            <v>3.403759</v>
          </cell>
          <cell r="AH23">
            <v>3.1229439999999999</v>
          </cell>
          <cell r="AI23">
            <v>3.0617000000000001</v>
          </cell>
          <cell r="AJ23">
            <v>3.3598049999999997</v>
          </cell>
          <cell r="AK23">
            <v>1.668852</v>
          </cell>
          <cell r="AL23">
            <v>1.480499</v>
          </cell>
          <cell r="AM23">
            <v>2.2965960000000001</v>
          </cell>
          <cell r="AN23">
            <v>6.4827159999999999</v>
          </cell>
          <cell r="AO23">
            <v>6.9813069999999993</v>
          </cell>
          <cell r="AP23">
            <v>9.693028</v>
          </cell>
          <cell r="AQ23">
            <v>6.7620339999999999</v>
          </cell>
          <cell r="AR23">
            <v>2.8997660000000001</v>
          </cell>
          <cell r="AS23">
            <v>3.0283639999999998</v>
          </cell>
          <cell r="AT23">
            <v>4.2489340000000002</v>
          </cell>
          <cell r="AU23">
            <v>2.913281</v>
          </cell>
        </row>
        <row r="41">
          <cell r="B41">
            <v>9.8580514760000012E-3</v>
          </cell>
          <cell r="C41">
            <v>1.3706853888000001E-2</v>
          </cell>
          <cell r="D41">
            <v>1.3271724284000001E-2</v>
          </cell>
          <cell r="E41">
            <v>9.1966875E-3</v>
          </cell>
          <cell r="F41">
            <v>1.2781509468E-2</v>
          </cell>
          <cell r="G41">
            <v>3.279477292E-3</v>
          </cell>
          <cell r="H41">
            <v>3.9921121240000003E-3</v>
          </cell>
          <cell r="I41">
            <v>1.0845911076000001E-2</v>
          </cell>
          <cell r="J41">
            <v>5.8061276000000005E-3</v>
          </cell>
          <cell r="K41">
            <v>3.7060863839999997E-3</v>
          </cell>
          <cell r="L41">
            <v>2.303488824E-3</v>
          </cell>
          <cell r="M41">
            <v>1.2150724039999999E-3</v>
          </cell>
          <cell r="N41">
            <v>1.3010928840000002E-3</v>
          </cell>
          <cell r="O41">
            <v>1.31423292E-3</v>
          </cell>
          <cell r="P41">
            <v>1.2886815759999999E-3</v>
          </cell>
          <cell r="Q41">
            <v>1.5880053280000002E-3</v>
          </cell>
          <cell r="R41">
            <v>5.4775884799999994E-4</v>
          </cell>
          <cell r="S41">
            <v>2.9265563600000002E-4</v>
          </cell>
          <cell r="T41">
            <v>3.3982675999999999E-4</v>
          </cell>
          <cell r="U41">
            <v>1.4822837119999998E-3</v>
          </cell>
          <cell r="AB41">
            <v>1.2230399999999999</v>
          </cell>
          <cell r="AC41">
            <v>1.6446229999999999</v>
          </cell>
          <cell r="AD41">
            <v>1.4889749999999999</v>
          </cell>
          <cell r="AE41">
            <v>1.272548</v>
          </cell>
          <cell r="AF41">
            <v>1.7311920000000001</v>
          </cell>
          <cell r="AG41">
            <v>0.41473699999999997</v>
          </cell>
          <cell r="AH41">
            <v>0.39093299999999997</v>
          </cell>
          <cell r="AI41">
            <v>1.0406949999999999</v>
          </cell>
          <cell r="AJ41">
            <v>0.64344000000000001</v>
          </cell>
          <cell r="AK41">
            <v>0.56061099999999997</v>
          </cell>
          <cell r="AL41">
            <v>0.33335100000000001</v>
          </cell>
          <cell r="AM41">
            <v>0.17988799999999999</v>
          </cell>
          <cell r="AN41">
            <v>0.42845099999999997</v>
          </cell>
          <cell r="AO41">
            <v>0.171815</v>
          </cell>
          <cell r="AP41">
            <v>0.19999799999999998</v>
          </cell>
          <cell r="AQ41">
            <v>0.20108899999999999</v>
          </cell>
          <cell r="AR41">
            <v>0.146484</v>
          </cell>
          <cell r="AS41">
            <v>8.2029999999999992E-2</v>
          </cell>
          <cell r="AT41">
            <v>9.6013000000000001E-2</v>
          </cell>
          <cell r="AU41">
            <v>0.315496</v>
          </cell>
        </row>
        <row r="47">
          <cell r="B47">
            <v>0</v>
          </cell>
          <cell r="C47">
            <v>5.9572749600000008E-4</v>
          </cell>
          <cell r="D47">
            <v>9.2842750000000007E-4</v>
          </cell>
          <cell r="E47">
            <v>5.5400909200000001E-4</v>
          </cell>
          <cell r="F47">
            <v>1.0495339400000002E-3</v>
          </cell>
          <cell r="G47">
            <v>2.3256258480000001E-3</v>
          </cell>
          <cell r="H47">
            <v>1.4128787400000002E-2</v>
          </cell>
          <cell r="I47">
            <v>4.1804551880000006E-3</v>
          </cell>
          <cell r="J47">
            <v>2.9579553640000002E-3</v>
          </cell>
          <cell r="K47">
            <v>1.0762140480000001E-3</v>
          </cell>
          <cell r="L47">
            <v>6.0807918079999997E-3</v>
          </cell>
          <cell r="M47">
            <v>1.1613024696E-2</v>
          </cell>
          <cell r="N47">
            <v>1.3164779627999999E-2</v>
          </cell>
          <cell r="O47">
            <v>1.6224573456000001E-2</v>
          </cell>
          <cell r="P47">
            <v>0.20303794565599997</v>
          </cell>
          <cell r="Q47">
            <v>1.496883752E-2</v>
          </cell>
          <cell r="R47">
            <v>7.9933817599999995E-3</v>
          </cell>
          <cell r="S47">
            <v>1.0944875395999998E-2</v>
          </cell>
          <cell r="T47">
            <v>1.1797339372000001E-2</v>
          </cell>
          <cell r="U47">
            <v>6.5039687440000002E-3</v>
          </cell>
          <cell r="AB47">
            <v>0</v>
          </cell>
          <cell r="AC47">
            <v>9.6678E-2</v>
          </cell>
          <cell r="AD47">
            <v>0.16051699999999999</v>
          </cell>
          <cell r="AE47">
            <v>0.12854299999999999</v>
          </cell>
          <cell r="AF47">
            <v>0.25393899999999997</v>
          </cell>
          <cell r="AG47">
            <v>0.375641</v>
          </cell>
          <cell r="AH47">
            <v>2.855</v>
          </cell>
          <cell r="AI47">
            <v>1.2793299999999999</v>
          </cell>
          <cell r="AJ47">
            <v>1.102276</v>
          </cell>
          <cell r="AK47">
            <v>0.28384199999999998</v>
          </cell>
          <cell r="AL47">
            <v>1.1048629999999999</v>
          </cell>
          <cell r="AM47">
            <v>2.0868789999999997</v>
          </cell>
          <cell r="AN47">
            <v>2.3954749999999998</v>
          </cell>
          <cell r="AO47">
            <v>2.5648209999999998</v>
          </cell>
          <cell r="AP47">
            <v>27.771379999999997</v>
          </cell>
          <cell r="AQ47">
            <v>1.5481389999999999</v>
          </cell>
          <cell r="AR47">
            <v>1.022996</v>
          </cell>
          <cell r="AS47">
            <v>1.7331919999999998</v>
          </cell>
          <cell r="AT47">
            <v>1.5969439999999999</v>
          </cell>
          <cell r="AU47">
            <v>0.96952799999999995</v>
          </cell>
        </row>
        <row r="72">
          <cell r="F72">
            <v>1.4979182400000002E-4</v>
          </cell>
          <cell r="G72">
            <v>5.5375684000000009E-4</v>
          </cell>
          <cell r="H72">
            <v>2.8697614400000002E-3</v>
          </cell>
          <cell r="I72">
            <v>6.0924718400000005E-3</v>
          </cell>
          <cell r="J72">
            <v>3.5043204560000004E-3</v>
          </cell>
          <cell r="K72">
            <v>1.424286136E-3</v>
          </cell>
          <cell r="L72">
            <v>4.4217686239999996E-3</v>
          </cell>
          <cell r="M72">
            <v>2.3417394000000004E-3</v>
          </cell>
          <cell r="N72">
            <v>1.3649999999999999E-3</v>
          </cell>
          <cell r="O72">
            <v>6.1052322240000003E-3</v>
          </cell>
          <cell r="P72">
            <v>4.5819792199999999E-3</v>
          </cell>
          <cell r="Q72">
            <v>3.6796203079999998E-3</v>
          </cell>
          <cell r="R72">
            <v>4.4418086439999994E-3</v>
          </cell>
          <cell r="S72">
            <v>4.1207682880000001E-3</v>
          </cell>
          <cell r="T72">
            <v>4.3165362240000001E-3</v>
          </cell>
          <cell r="U72">
            <v>3.5284245359999996E-3</v>
          </cell>
          <cell r="AF72">
            <v>3.7425E-2</v>
          </cell>
          <cell r="AG72">
            <v>0.102032</v>
          </cell>
          <cell r="AH72">
            <v>0.68896899999999994</v>
          </cell>
          <cell r="AI72">
            <v>1.8961709999999998</v>
          </cell>
          <cell r="AJ72">
            <v>0.93138299999999996</v>
          </cell>
          <cell r="AK72">
            <v>0.49800299999999997</v>
          </cell>
          <cell r="AL72">
            <v>1.3805129999999999</v>
          </cell>
          <cell r="AM72">
            <v>1.057043</v>
          </cell>
          <cell r="AN72">
            <v>0.50449199999999994</v>
          </cell>
          <cell r="AO72">
            <v>2.6284099999999997</v>
          </cell>
          <cell r="AP72">
            <v>1.804157</v>
          </cell>
          <cell r="AQ72">
            <v>1.157159</v>
          </cell>
          <cell r="AR72">
            <v>1.4640529999999998</v>
          </cell>
          <cell r="AS72">
            <v>1.558568</v>
          </cell>
          <cell r="AT72">
            <v>1.7000899999999999</v>
          </cell>
          <cell r="AU72">
            <v>1.326217</v>
          </cell>
        </row>
        <row r="85">
          <cell r="B85">
            <v>5.4321963696000002E-2</v>
          </cell>
          <cell r="C85">
            <v>5.1548949816E-2</v>
          </cell>
          <cell r="D85">
            <v>4.2881734168000007E-2</v>
          </cell>
          <cell r="E85">
            <v>2.7634313616000002E-2</v>
          </cell>
          <cell r="F85">
            <v>3.4872809608000002E-2</v>
          </cell>
          <cell r="G85">
            <v>3.6171232188000002E-2</v>
          </cell>
          <cell r="H85">
            <v>3.0596315204000003E-2</v>
          </cell>
          <cell r="I85">
            <v>2.7066285428000002E-2</v>
          </cell>
          <cell r="J85">
            <v>2.2280440728000003E-2</v>
          </cell>
          <cell r="K85">
            <v>1.1722461295999999E-2</v>
          </cell>
          <cell r="L85">
            <v>1.0780068207999999E-2</v>
          </cell>
          <cell r="M85">
            <v>6.5209740959999993E-3</v>
          </cell>
          <cell r="N85">
            <v>5.9765888E-3</v>
          </cell>
          <cell r="O85">
            <v>8.445944779999999E-3</v>
          </cell>
          <cell r="P85">
            <v>6.1023402439999985E-3</v>
          </cell>
          <cell r="Q85">
            <v>5.9808261240000011E-3</v>
          </cell>
          <cell r="R85">
            <v>4.577005524E-3</v>
          </cell>
          <cell r="S85">
            <v>3.4154513119999995E-3</v>
          </cell>
          <cell r="T85">
            <v>2.1308159599999999E-3</v>
          </cell>
          <cell r="U85">
            <v>2.4141510120000002E-3</v>
          </cell>
          <cell r="AB85">
            <v>9.7131530000000001</v>
          </cell>
          <cell r="AC85">
            <v>9.3707639999999994</v>
          </cell>
          <cell r="AD85">
            <v>8.4493530000000003</v>
          </cell>
          <cell r="AE85">
            <v>6.4536910000000001</v>
          </cell>
          <cell r="AF85">
            <v>9.6531190000000002</v>
          </cell>
          <cell r="AG85">
            <v>9.2855179999999997</v>
          </cell>
          <cell r="AH85">
            <v>8.3778749999999995</v>
          </cell>
          <cell r="AI85">
            <v>8.3417159999999999</v>
          </cell>
          <cell r="AJ85">
            <v>7.1503009999999998</v>
          </cell>
          <cell r="AK85">
            <v>3.5584069999999999</v>
          </cell>
          <cell r="AL85">
            <v>3.0835779999999997</v>
          </cell>
          <cell r="AM85">
            <v>2.2414389999999997</v>
          </cell>
          <cell r="AN85">
            <v>1.9492939999999999</v>
          </cell>
          <cell r="AO85">
            <v>2.8711549999999999</v>
          </cell>
          <cell r="AP85">
            <v>2.0432989999999998</v>
          </cell>
          <cell r="AQ85">
            <v>1.49492</v>
          </cell>
          <cell r="AR85">
            <v>1.0965780000000001</v>
          </cell>
          <cell r="AS85">
            <v>0.894119</v>
          </cell>
          <cell r="AT85">
            <v>0.58740199999999998</v>
          </cell>
          <cell r="AU85">
            <v>0.75069399999999997</v>
          </cell>
        </row>
        <row r="94">
          <cell r="B94">
            <v>2.6202098104000003E-2</v>
          </cell>
          <cell r="C94">
            <v>2.8863792412000003E-2</v>
          </cell>
          <cell r="D94">
            <v>2.0638022860000001E-2</v>
          </cell>
          <cell r="E94">
            <v>1.494487358E-2</v>
          </cell>
          <cell r="F94">
            <v>3.0454075652E-2</v>
          </cell>
          <cell r="G94">
            <v>1.9717766796E-2</v>
          </cell>
          <cell r="H94">
            <v>1.6907771244000003E-2</v>
          </cell>
          <cell r="I94">
            <v>1.8351269300000004E-2</v>
          </cell>
          <cell r="J94">
            <v>1.7850831907999999E-2</v>
          </cell>
          <cell r="K94">
            <v>9.0559640079999996E-3</v>
          </cell>
          <cell r="L94">
            <v>8.4511758240000002E-3</v>
          </cell>
          <cell r="M94">
            <v>4.05653066E-3</v>
          </cell>
          <cell r="N94">
            <v>3.1861873679999999E-3</v>
          </cell>
          <cell r="O94">
            <v>3.247306244E-3</v>
          </cell>
          <cell r="P94">
            <v>5.7279269319999992E-3</v>
          </cell>
          <cell r="Q94">
            <v>4.5999196879999999E-3</v>
          </cell>
          <cell r="R94">
            <v>6.1744027800000002E-3</v>
          </cell>
          <cell r="S94">
            <v>5.1074252320000004E-3</v>
          </cell>
          <cell r="T94">
            <v>4.7813449319999996E-3</v>
          </cell>
          <cell r="U94">
            <v>4.78123282E-3</v>
          </cell>
          <cell r="AB94">
            <v>4.8766309999999997</v>
          </cell>
          <cell r="AC94">
            <v>5.5062340000000001</v>
          </cell>
          <cell r="AD94">
            <v>3.9875749999999996</v>
          </cell>
          <cell r="AE94">
            <v>3.78843</v>
          </cell>
          <cell r="AF94">
            <v>10.153509</v>
          </cell>
          <cell r="AG94">
            <v>7.0009269999999999</v>
          </cell>
          <cell r="AH94">
            <v>6.3176740000000002</v>
          </cell>
          <cell r="AI94">
            <v>7.9487509999999997</v>
          </cell>
          <cell r="AJ94">
            <v>8.7291259999999991</v>
          </cell>
          <cell r="AK94">
            <v>4.0985059999999995</v>
          </cell>
          <cell r="AL94">
            <v>3.758696</v>
          </cell>
          <cell r="AM94">
            <v>1.8003549999999999</v>
          </cell>
          <cell r="AN94">
            <v>1.2704899999999999</v>
          </cell>
          <cell r="AO94">
            <v>1.3127329999999999</v>
          </cell>
          <cell r="AP94">
            <v>2.2810009999999998</v>
          </cell>
          <cell r="AQ94">
            <v>1.5990709999999999</v>
          </cell>
          <cell r="AR94">
            <v>2.172809</v>
          </cell>
          <cell r="AS94">
            <v>1.634226</v>
          </cell>
          <cell r="AT94">
            <v>1.7387489999999999</v>
          </cell>
          <cell r="AU94">
            <v>1.7235319999999998</v>
          </cell>
        </row>
        <row r="105">
          <cell r="B105">
            <v>5.1326912000000004E-5</v>
          </cell>
          <cell r="C105">
            <v>1.6158142000000003E-4</v>
          </cell>
          <cell r="D105">
            <v>6.4535744000000013E-5</v>
          </cell>
          <cell r="E105">
            <v>2.670304E-4</v>
          </cell>
          <cell r="F105">
            <v>3.1350592000000002E-5</v>
          </cell>
          <cell r="G105">
            <v>1.0638664400000001E-4</v>
          </cell>
          <cell r="H105">
            <v>2.6564683600000005E-4</v>
          </cell>
          <cell r="I105">
            <v>4.9888566000000009E-4</v>
          </cell>
          <cell r="J105">
            <v>3.5484467200000002E-4</v>
          </cell>
          <cell r="K105">
            <v>1.1623211600000001E-4</v>
          </cell>
          <cell r="L105">
            <v>1.3340308799999998E-4</v>
          </cell>
          <cell r="M105">
            <v>5.4302975999999999E-5</v>
          </cell>
          <cell r="N105">
            <v>8.1899999999999999E-5</v>
          </cell>
          <cell r="P105">
            <v>0</v>
          </cell>
          <cell r="AB105">
            <v>1.1443E-2</v>
          </cell>
          <cell r="AC105">
            <v>4.0212999999999999E-2</v>
          </cell>
          <cell r="AD105">
            <v>1.0043999999999999E-2</v>
          </cell>
          <cell r="AE105">
            <v>4.5836999999999996E-2</v>
          </cell>
          <cell r="AF105">
            <v>7.2949999999999994E-3</v>
          </cell>
          <cell r="AG105">
            <v>2.5689999999999997E-3</v>
          </cell>
          <cell r="AH105">
            <v>4.5405000000000001E-2</v>
          </cell>
          <cell r="AI105">
            <v>0.13613699999999998</v>
          </cell>
          <cell r="AJ105">
            <v>0.16240499999999999</v>
          </cell>
          <cell r="AK105">
            <v>3.1386999999999998E-2</v>
          </cell>
          <cell r="AL105">
            <v>4.7853E-2</v>
          </cell>
          <cell r="AM105">
            <v>7.6759999999999997E-3</v>
          </cell>
          <cell r="AN105">
            <v>3.0573999999999997E-2</v>
          </cell>
          <cell r="AP105">
            <v>0</v>
          </cell>
        </row>
        <row r="108">
          <cell r="B108">
            <v>0</v>
          </cell>
          <cell r="C108">
            <v>3.3067944000000003E-5</v>
          </cell>
          <cell r="D108">
            <v>4.0877309199999998E-4</v>
          </cell>
          <cell r="E108">
            <v>2.20282244E-4</v>
          </cell>
          <cell r="F108">
            <v>1.6451162000000001E-4</v>
          </cell>
          <cell r="G108">
            <v>9.0112568000000001E-5</v>
          </cell>
          <cell r="H108">
            <v>5.8183834800000001E-4</v>
          </cell>
          <cell r="I108">
            <v>2.2180594800000006E-4</v>
          </cell>
          <cell r="J108">
            <v>1.1286315040000001E-3</v>
          </cell>
          <cell r="K108">
            <v>1.29688104E-4</v>
          </cell>
          <cell r="L108">
            <v>2.6464802000000001E-4</v>
          </cell>
          <cell r="M108">
            <v>6.6248000000000007E-5</v>
          </cell>
          <cell r="N108">
            <v>6.1172383999999987E-5</v>
          </cell>
          <cell r="O108">
            <v>0</v>
          </cell>
          <cell r="P108">
            <v>2.2309370720000003E-3</v>
          </cell>
          <cell r="Q108">
            <v>0</v>
          </cell>
          <cell r="R108">
            <v>1.7053639147999997E-2</v>
          </cell>
          <cell r="S108">
            <v>6.5137831303999999E-2</v>
          </cell>
          <cell r="T108">
            <v>4.4333816435999991E-2</v>
          </cell>
          <cell r="U108">
            <v>5.9330901084E-2</v>
          </cell>
          <cell r="AB108">
            <v>0</v>
          </cell>
          <cell r="AC108">
            <v>2.957E-3</v>
          </cell>
          <cell r="AD108">
            <v>2.1932E-2</v>
          </cell>
          <cell r="AE108">
            <v>3.3395999999999995E-2</v>
          </cell>
          <cell r="AF108">
            <v>3.6630999999999997E-2</v>
          </cell>
          <cell r="AG108">
            <v>2.2526999999999998E-2</v>
          </cell>
          <cell r="AH108">
            <v>7.5620999999999994E-2</v>
          </cell>
          <cell r="AI108">
            <v>7.1216000000000002E-2</v>
          </cell>
          <cell r="AJ108">
            <v>0.44931599999999999</v>
          </cell>
          <cell r="AK108">
            <v>3.6587000000000001E-2</v>
          </cell>
          <cell r="AL108">
            <v>1.2145999999999999E-2</v>
          </cell>
          <cell r="AM108">
            <v>5.9800000000000001E-3</v>
          </cell>
          <cell r="AN108">
            <v>2.3539999999999998E-3</v>
          </cell>
          <cell r="AO108">
            <v>0</v>
          </cell>
          <cell r="AP108">
            <v>0.13630699999999998</v>
          </cell>
          <cell r="AQ108">
            <v>0</v>
          </cell>
          <cell r="AR108">
            <v>2.3858220000000001</v>
          </cell>
          <cell r="AS108">
            <v>8.3921060000000001</v>
          </cell>
          <cell r="AT108">
            <v>4.9551530000000001</v>
          </cell>
          <cell r="AU108">
            <v>6.1786779999999997</v>
          </cell>
        </row>
        <row r="112">
          <cell r="B112">
            <v>3.7368201051999998E-2</v>
          </cell>
          <cell r="C112">
            <v>3.6556051532000006E-2</v>
          </cell>
          <cell r="D112">
            <v>2.0814122784000001E-2</v>
          </cell>
          <cell r="E112">
            <v>2.2612990400000001E-2</v>
          </cell>
          <cell r="F112">
            <v>1.4001726284000001E-2</v>
          </cell>
          <cell r="G112">
            <v>1.7324453327999999E-2</v>
          </cell>
          <cell r="H112">
            <v>1.4013951588000001E-2</v>
          </cell>
          <cell r="I112">
            <v>1.5640026584000002E-2</v>
          </cell>
          <cell r="J112">
            <v>1.0459012564E-2</v>
          </cell>
          <cell r="K112">
            <v>4.147168116000001E-3</v>
          </cell>
          <cell r="L112">
            <v>3.3323584840000003E-3</v>
          </cell>
          <cell r="M112">
            <v>1.923589668E-3</v>
          </cell>
          <cell r="N112">
            <v>2.0728715280000001E-3</v>
          </cell>
          <cell r="O112">
            <v>5.2603459999999997E-4</v>
          </cell>
          <cell r="P112">
            <v>1.028339676E-3</v>
          </cell>
          <cell r="Q112">
            <v>6.5720818800000006E-4</v>
          </cell>
          <cell r="R112">
            <v>1.314212536E-3</v>
          </cell>
          <cell r="S112">
            <v>8.2349066800000001E-4</v>
          </cell>
          <cell r="T112">
            <v>9.8523516000000011E-4</v>
          </cell>
          <cell r="U112">
            <v>2.8453006400000003E-4</v>
          </cell>
          <cell r="AB112">
            <v>6.8080959999999999</v>
          </cell>
          <cell r="AC112">
            <v>6.8893930000000001</v>
          </cell>
          <cell r="AD112">
            <v>3.8956709999999997</v>
          </cell>
          <cell r="AE112">
            <v>5.0881949999999998</v>
          </cell>
          <cell r="AF112">
            <v>5.1971609999999995</v>
          </cell>
          <cell r="AG112">
            <v>7.0879000000000003</v>
          </cell>
          <cell r="AH112">
            <v>6.1257969999999995</v>
          </cell>
          <cell r="AI112">
            <v>7.8522809999999996</v>
          </cell>
          <cell r="AJ112">
            <v>5.5588230000000003</v>
          </cell>
          <cell r="AK112">
            <v>2.022418</v>
          </cell>
          <cell r="AL112">
            <v>1.546961</v>
          </cell>
          <cell r="AM112">
            <v>0.90462199999999993</v>
          </cell>
          <cell r="AN112">
            <v>0.94839799999999996</v>
          </cell>
          <cell r="AO112">
            <v>0.19487699999999999</v>
          </cell>
          <cell r="AP112">
            <v>0.43020999999999998</v>
          </cell>
          <cell r="AQ112">
            <v>0.26627400000000001</v>
          </cell>
          <cell r="AR112">
            <v>0.54220499999999994</v>
          </cell>
          <cell r="AS112">
            <v>0.34222799999999998</v>
          </cell>
          <cell r="AT112">
            <v>0.460505</v>
          </cell>
          <cell r="AU112">
            <v>0.128916</v>
          </cell>
        </row>
        <row r="114">
          <cell r="B114">
            <v>0.23939383395200003</v>
          </cell>
          <cell r="C114">
            <v>0.21253707820800002</v>
          </cell>
          <cell r="D114">
            <v>0.18683432185600002</v>
          </cell>
          <cell r="E114">
            <v>0.149822206352</v>
          </cell>
          <cell r="F114">
            <v>0.14546911397200002</v>
          </cell>
          <cell r="G114">
            <v>0.13719770209600002</v>
          </cell>
          <cell r="H114">
            <v>0.11502239694400002</v>
          </cell>
          <cell r="I114">
            <v>0.11345882184000002</v>
          </cell>
          <cell r="J114">
            <v>0.11771019551200002</v>
          </cell>
          <cell r="K114">
            <v>4.8787096175999994E-2</v>
          </cell>
          <cell r="L114">
            <v>5.6862154075999996E-2</v>
          </cell>
          <cell r="M114">
            <v>3.8777810708000002E-2</v>
          </cell>
          <cell r="N114">
            <v>3.3046571375999999E-2</v>
          </cell>
          <cell r="O114">
            <v>3.0631398615999998E-2</v>
          </cell>
          <cell r="P114">
            <v>3.8589363175999994E-2</v>
          </cell>
          <cell r="Q114">
            <v>4.0052694864000003E-2</v>
          </cell>
          <cell r="R114">
            <v>2.8055408836000002E-2</v>
          </cell>
          <cell r="S114">
            <v>2.0851848472000001E-2</v>
          </cell>
          <cell r="T114">
            <v>1.3276277559999997E-2</v>
          </cell>
          <cell r="U114">
            <v>1.7254003675999999E-2</v>
          </cell>
          <cell r="AB114">
            <v>43.333335999999996</v>
          </cell>
          <cell r="AC114">
            <v>37.566111999999997</v>
          </cell>
          <cell r="AD114">
            <v>36.141407999999998</v>
          </cell>
          <cell r="AE114">
            <v>35.490459999999999</v>
          </cell>
          <cell r="AF114">
            <v>38.403948</v>
          </cell>
          <cell r="AG114">
            <v>39.177436</v>
          </cell>
          <cell r="AH114">
            <v>32.195602999999998</v>
          </cell>
          <cell r="AI114">
            <v>38.275611999999995</v>
          </cell>
          <cell r="AJ114">
            <v>44.025622999999996</v>
          </cell>
          <cell r="AK114">
            <v>17.445070999999999</v>
          </cell>
          <cell r="AL114">
            <v>18.591075</v>
          </cell>
          <cell r="AM114">
            <v>13.351421999999999</v>
          </cell>
          <cell r="AN114">
            <v>11.235788999999999</v>
          </cell>
          <cell r="AO114">
            <v>10.683980999999999</v>
          </cell>
          <cell r="AP114">
            <v>12.896676999999999</v>
          </cell>
          <cell r="AQ114">
            <v>11.385456</v>
          </cell>
          <cell r="AR114">
            <v>8.2338229999999992</v>
          </cell>
          <cell r="AS114">
            <v>5.4952429999999994</v>
          </cell>
          <cell r="AT114">
            <v>4.0247260000000002</v>
          </cell>
          <cell r="AU114">
            <v>5.243474</v>
          </cell>
        </row>
        <row r="127">
          <cell r="B127">
            <v>1.824368E-3</v>
          </cell>
          <cell r="C127">
            <v>2.9438649239999998E-3</v>
          </cell>
          <cell r="D127">
            <v>3.2049049760000002E-3</v>
          </cell>
          <cell r="E127">
            <v>2.2592784759999998E-3</v>
          </cell>
          <cell r="F127">
            <v>3.5758530080000003E-3</v>
          </cell>
          <cell r="G127">
            <v>5.5891781399999996E-3</v>
          </cell>
          <cell r="H127">
            <v>5.3718770560000004E-3</v>
          </cell>
          <cell r="I127">
            <v>5.5898508119999997E-3</v>
          </cell>
          <cell r="J127">
            <v>9.583685384E-3</v>
          </cell>
          <cell r="K127">
            <v>9.7839021280000001E-3</v>
          </cell>
          <cell r="L127">
            <v>9.6623294039999991E-3</v>
          </cell>
          <cell r="M127">
            <v>9.1172790800000004E-3</v>
          </cell>
          <cell r="N127">
            <v>1.638079898E-2</v>
          </cell>
          <cell r="O127">
            <v>7.5542008360000006E-3</v>
          </cell>
          <cell r="P127">
            <v>9.1100019920000008E-3</v>
          </cell>
          <cell r="Q127">
            <v>8.672054299999999E-3</v>
          </cell>
          <cell r="R127">
            <v>5.5018021239999996E-3</v>
          </cell>
          <cell r="S127">
            <v>3.1568165720000001E-3</v>
          </cell>
          <cell r="T127">
            <v>2.6602546880000002E-3</v>
          </cell>
          <cell r="U127">
            <v>2.434654768E-3</v>
          </cell>
          <cell r="AB127">
            <v>0.31954899999999997</v>
          </cell>
          <cell r="AC127">
            <v>0.42733900000000002</v>
          </cell>
          <cell r="AD127">
            <v>0.54805199999999998</v>
          </cell>
          <cell r="AE127">
            <v>0.51565300000000003</v>
          </cell>
          <cell r="AF127">
            <v>0.85933599999999999</v>
          </cell>
          <cell r="AG127">
            <v>1.553952</v>
          </cell>
          <cell r="AH127">
            <v>1.6628459999999998</v>
          </cell>
          <cell r="AI127">
            <v>2.0212289999999999</v>
          </cell>
          <cell r="AJ127">
            <v>3.7233219999999996</v>
          </cell>
          <cell r="AK127">
            <v>3.1196389999999998</v>
          </cell>
          <cell r="AL127">
            <v>3.304786</v>
          </cell>
          <cell r="AM127">
            <v>3.4479229999999998</v>
          </cell>
          <cell r="AN127">
            <v>6.1052799999999996</v>
          </cell>
          <cell r="AO127">
            <v>2.933192</v>
          </cell>
          <cell r="AP127">
            <v>3.5937399999999999</v>
          </cell>
          <cell r="AQ127">
            <v>3.1208779999999998</v>
          </cell>
          <cell r="AR127">
            <v>2.0753379999999999</v>
          </cell>
          <cell r="AS127">
            <v>5.5367949999999997</v>
          </cell>
          <cell r="AT127">
            <v>0.96268199999999993</v>
          </cell>
          <cell r="AU127">
            <v>0.798238</v>
          </cell>
        </row>
        <row r="144">
          <cell r="B144">
            <v>1.1792579708000002E-2</v>
          </cell>
          <cell r="C144">
            <v>1.8776168684000002E-2</v>
          </cell>
          <cell r="D144">
            <v>1.5599760540000002E-2</v>
          </cell>
          <cell r="E144">
            <v>9.9540805000000003E-3</v>
          </cell>
          <cell r="F144">
            <v>6.5508086280000009E-3</v>
          </cell>
          <cell r="G144">
            <v>5.0098877920000005E-3</v>
          </cell>
          <cell r="H144">
            <v>4.6483495240000009E-3</v>
          </cell>
          <cell r="I144">
            <v>6.1151082720000008E-3</v>
          </cell>
          <cell r="J144">
            <v>2.2554896E-3</v>
          </cell>
          <cell r="K144">
            <v>2.9815523919999999E-3</v>
          </cell>
          <cell r="L144">
            <v>2.2467703439999999E-3</v>
          </cell>
          <cell r="M144">
            <v>2.2277367839999996E-3</v>
          </cell>
          <cell r="N144">
            <v>6.8898760840000002E-3</v>
          </cell>
          <cell r="O144">
            <v>1.3278043324E-2</v>
          </cell>
          <cell r="P144">
            <v>1.7906566859999997E-2</v>
          </cell>
          <cell r="Q144">
            <v>5.5932753239999996E-3</v>
          </cell>
          <cell r="R144">
            <v>1.8259859799999998E-3</v>
          </cell>
          <cell r="S144">
            <v>2.5511610488000002E-2</v>
          </cell>
          <cell r="T144">
            <v>2.7408349331999995E-2</v>
          </cell>
          <cell r="U144">
            <v>3.1212441988000002E-2</v>
          </cell>
          <cell r="AB144">
            <v>1.083688</v>
          </cell>
          <cell r="AC144">
            <v>1.557785</v>
          </cell>
          <cell r="AD144">
            <v>1.429287</v>
          </cell>
          <cell r="AE144">
            <v>1.167435</v>
          </cell>
          <cell r="AF144">
            <v>0.80574799999999991</v>
          </cell>
          <cell r="AG144">
            <v>0.5634849999999999</v>
          </cell>
          <cell r="AH144">
            <v>0.32490999999999998</v>
          </cell>
          <cell r="AI144">
            <v>0.44771999999999995</v>
          </cell>
          <cell r="AJ144">
            <v>0.182924</v>
          </cell>
          <cell r="AK144">
            <v>0.23371799999999998</v>
          </cell>
          <cell r="AL144">
            <v>0.17902299999999999</v>
          </cell>
          <cell r="AM144">
            <v>0.169317</v>
          </cell>
          <cell r="AN144">
            <v>0.53619899999999998</v>
          </cell>
          <cell r="AO144">
            <v>1.9584189999999999</v>
          </cell>
          <cell r="AP144">
            <v>2.126992</v>
          </cell>
          <cell r="AQ144">
            <v>0.45682399999999995</v>
          </cell>
          <cell r="AR144">
            <v>0.109651</v>
          </cell>
          <cell r="AS144">
            <v>2.2620290000000001</v>
          </cell>
          <cell r="AT144">
            <v>2.7863989999999998</v>
          </cell>
          <cell r="AU144">
            <v>2.7222649999999997</v>
          </cell>
        </row>
        <row r="154">
          <cell r="B154">
            <v>2.2831700528000001E-2</v>
          </cell>
          <cell r="C154">
            <v>3.8652097484000003E-2</v>
          </cell>
          <cell r="D154">
            <v>3.3619106975999999E-2</v>
          </cell>
          <cell r="E154">
            <v>2.0489759836000002E-2</v>
          </cell>
          <cell r="F154">
            <v>2.7623999311999999E-2</v>
          </cell>
          <cell r="G154">
            <v>8.5917591759999985E-3</v>
          </cell>
          <cell r="H154">
            <v>1.1879000224E-2</v>
          </cell>
          <cell r="I154">
            <v>7.4973396680000004E-3</v>
          </cell>
          <cell r="J154">
            <v>3.8568082280000006E-3</v>
          </cell>
          <cell r="K154">
            <v>2.5915121959999995E-3</v>
          </cell>
          <cell r="L154">
            <v>4.63743644E-4</v>
          </cell>
          <cell r="M154">
            <v>8.4670549599999998E-4</v>
          </cell>
          <cell r="N154">
            <v>1.9040494200000002E-3</v>
          </cell>
          <cell r="O154">
            <v>1.0489479E-3</v>
          </cell>
          <cell r="P154">
            <v>4.164221879999999E-4</v>
          </cell>
          <cell r="Q154">
            <v>1.7693057199999999E-4</v>
          </cell>
          <cell r="R154">
            <v>2.3235212E-4</v>
          </cell>
          <cell r="S154">
            <v>9.3779139999999994E-5</v>
          </cell>
          <cell r="T154">
            <v>6.8418896000000006E-5</v>
          </cell>
          <cell r="U154">
            <v>1.23876116E-4</v>
          </cell>
          <cell r="AB154">
            <v>4.0865549999999997</v>
          </cell>
          <cell r="AC154">
            <v>6.2555579999999997</v>
          </cell>
          <cell r="AD154">
            <v>5.8481549999999993</v>
          </cell>
          <cell r="AE154">
            <v>4.1641629999999994</v>
          </cell>
          <cell r="AF154">
            <v>6.1605150000000002</v>
          </cell>
          <cell r="AG154">
            <v>2.1882679999999999</v>
          </cell>
          <cell r="AH154">
            <v>2.4279899999999999</v>
          </cell>
          <cell r="AI154">
            <v>1.7733950000000001</v>
          </cell>
          <cell r="AJ154">
            <v>0.98908299999999993</v>
          </cell>
          <cell r="AK154">
            <v>0.75940199999999991</v>
          </cell>
          <cell r="AL154">
            <v>0.12635099999999999</v>
          </cell>
          <cell r="AM154">
            <v>0.23862999999999998</v>
          </cell>
          <cell r="AN154">
            <v>0.71250499999999994</v>
          </cell>
          <cell r="AO154">
            <v>0.36265500000000001</v>
          </cell>
          <cell r="AP154">
            <v>0.14341499999999999</v>
          </cell>
          <cell r="AQ154">
            <v>5.0183999999999999E-2</v>
          </cell>
          <cell r="AR154">
            <v>6.7365999999999995E-2</v>
          </cell>
          <cell r="AS154">
            <v>2.9446E-2</v>
          </cell>
          <cell r="AT154">
            <v>3.6172999999999997E-2</v>
          </cell>
          <cell r="AU154">
            <v>4.8292999999999996E-2</v>
          </cell>
        </row>
        <row r="160">
          <cell r="B160">
            <v>4.3530735247999996E-2</v>
          </cell>
          <cell r="C160">
            <v>3.5963442787999997E-2</v>
          </cell>
          <cell r="D160">
            <v>2.7258134539999999E-2</v>
          </cell>
          <cell r="E160">
            <v>1.3733798988E-2</v>
          </cell>
          <cell r="F160">
            <v>1.7425764356000004E-2</v>
          </cell>
          <cell r="G160">
            <v>1.4754423320000001E-2</v>
          </cell>
          <cell r="H160">
            <v>2.2983729495999999E-2</v>
          </cell>
          <cell r="I160">
            <v>3.7834051892000002E-2</v>
          </cell>
          <cell r="J160">
            <v>3.5886796400000004E-2</v>
          </cell>
          <cell r="K160">
            <v>2.1507497284000001E-2</v>
          </cell>
          <cell r="L160">
            <v>1.7098779516000001E-2</v>
          </cell>
          <cell r="M160">
            <v>2.4021532443999998E-2</v>
          </cell>
          <cell r="N160">
            <v>1.0778720316000001E-2</v>
          </cell>
          <cell r="O160">
            <v>1.15358152E-4</v>
          </cell>
          <cell r="P160">
            <v>1.1723195119999999E-3</v>
          </cell>
          <cell r="Q160">
            <v>2.2680359519999999E-3</v>
          </cell>
          <cell r="R160">
            <v>3.1857720439999997E-3</v>
          </cell>
          <cell r="S160">
            <v>2.1002272199999996E-3</v>
          </cell>
          <cell r="T160">
            <v>2.2079923319999997E-3</v>
          </cell>
          <cell r="U160">
            <v>1.806682332E-3</v>
          </cell>
          <cell r="AB160">
            <v>4.9753059999999998</v>
          </cell>
          <cell r="AC160">
            <v>4.9494829999999999</v>
          </cell>
          <cell r="AD160">
            <v>3.3416069999999998</v>
          </cell>
          <cell r="AE160">
            <v>2.1246990000000001</v>
          </cell>
          <cell r="AF160">
            <v>2.5478070000000002</v>
          </cell>
          <cell r="AG160">
            <v>2.2412649999999998</v>
          </cell>
          <cell r="AH160">
            <v>3.1476090000000001</v>
          </cell>
          <cell r="AI160">
            <v>6.0559209999999997</v>
          </cell>
          <cell r="AJ160">
            <v>6.1251479999999994</v>
          </cell>
          <cell r="AK160">
            <v>3.0890119999999999</v>
          </cell>
          <cell r="AL160">
            <v>2.6183829999999997</v>
          </cell>
          <cell r="AM160">
            <v>3.9022209999999999</v>
          </cell>
          <cell r="AN160">
            <v>1.674285</v>
          </cell>
          <cell r="AO160">
            <v>4.7801999999999997E-2</v>
          </cell>
          <cell r="AP160">
            <v>0.452766</v>
          </cell>
          <cell r="AQ160">
            <v>0.79090099999999997</v>
          </cell>
          <cell r="AR160">
            <v>1.147403</v>
          </cell>
          <cell r="AS160">
            <v>0.77844099999999994</v>
          </cell>
          <cell r="AT160">
            <v>0.71185399999999999</v>
          </cell>
          <cell r="AU160">
            <v>0.55863399999999996</v>
          </cell>
        </row>
        <row r="200">
          <cell r="B200">
            <v>7.806274476E-3</v>
          </cell>
          <cell r="C200">
            <v>4.8637268680000005E-3</v>
          </cell>
          <cell r="D200">
            <v>7.2485809760000006E-3</v>
          </cell>
          <cell r="E200">
            <v>6.7512445000000006E-3</v>
          </cell>
          <cell r="F200">
            <v>9.6431378679999995E-3</v>
          </cell>
          <cell r="G200">
            <v>8.6098627160000017E-3</v>
          </cell>
          <cell r="H200">
            <v>6.8977213760000001E-3</v>
          </cell>
          <cell r="I200">
            <v>1.2045445776000002E-2</v>
          </cell>
          <cell r="J200">
            <v>1.2350584064000001E-2</v>
          </cell>
          <cell r="K200">
            <v>3.3974344040000001E-3</v>
          </cell>
          <cell r="L200">
            <v>4.6183926879999997E-3</v>
          </cell>
          <cell r="M200">
            <v>8.1282728799999995E-4</v>
          </cell>
          <cell r="N200">
            <v>7.6305847799999996E-3</v>
          </cell>
          <cell r="O200">
            <v>6.089791344000001E-3</v>
          </cell>
          <cell r="P200">
            <v>1.0061414999999998E-3</v>
          </cell>
          <cell r="Q200">
            <v>7.4776665599999995E-4</v>
          </cell>
          <cell r="R200">
            <v>8.2484875199999991E-4</v>
          </cell>
          <cell r="S200">
            <v>7.2452125199999997E-4</v>
          </cell>
          <cell r="T200">
            <v>1.22969028E-3</v>
          </cell>
          <cell r="U200">
            <v>2.466076704E-3</v>
          </cell>
          <cell r="AB200">
            <v>1.294092</v>
          </cell>
          <cell r="AC200">
            <v>0.78032999999999997</v>
          </cell>
          <cell r="AD200">
            <v>1.179562</v>
          </cell>
          <cell r="AE200">
            <v>1.2261839999999999</v>
          </cell>
          <cell r="AF200">
            <v>1.760832</v>
          </cell>
          <cell r="AG200">
            <v>2.0184760000000002</v>
          </cell>
          <cell r="AH200">
            <v>1.7380119999999999</v>
          </cell>
          <cell r="AI200">
            <v>3.4021889999999999</v>
          </cell>
          <cell r="AJ200">
            <v>3.0890989999999996</v>
          </cell>
          <cell r="AK200">
            <v>0.77335699999999996</v>
          </cell>
          <cell r="AL200">
            <v>0.90792699999999993</v>
          </cell>
          <cell r="AM200">
            <v>0.17723799999999998</v>
          </cell>
          <cell r="AN200">
            <v>1.6613259999999999</v>
          </cell>
          <cell r="AO200">
            <v>1.6967059999999998</v>
          </cell>
          <cell r="AP200">
            <v>0.22322299999999998</v>
          </cell>
          <cell r="AQ200">
            <v>0.17132799999999998</v>
          </cell>
          <cell r="AR200">
            <v>0.24648099999999998</v>
          </cell>
          <cell r="AS200">
            <v>0.21249899999999999</v>
          </cell>
          <cell r="AT200">
            <v>0.41815999999999998</v>
          </cell>
          <cell r="AU200">
            <v>0.62196299999999993</v>
          </cell>
        </row>
        <row r="201">
          <cell r="B201">
            <v>7.9037787920000005E-2</v>
          </cell>
          <cell r="C201">
            <v>7.1388982391999992E-2</v>
          </cell>
          <cell r="D201">
            <v>7.2138746680000004E-2</v>
          </cell>
          <cell r="E201">
            <v>8.1662625407999997E-2</v>
          </cell>
          <cell r="F201">
            <v>8.8016111820000006E-2</v>
          </cell>
          <cell r="G201">
            <v>9.3480211188000012E-2</v>
          </cell>
          <cell r="H201">
            <v>9.4757831895999997E-2</v>
          </cell>
          <cell r="I201">
            <v>9.8200190088000003E-2</v>
          </cell>
          <cell r="J201">
            <v>0.10779424583200001</v>
          </cell>
          <cell r="K201">
            <v>7.6824559447999999E-2</v>
          </cell>
          <cell r="L201">
            <v>0.10056611255600001</v>
          </cell>
          <cell r="M201">
            <v>9.149474333999999E-2</v>
          </cell>
          <cell r="N201">
            <v>0.10311507824799999</v>
          </cell>
          <cell r="O201">
            <v>8.1832212643999994E-2</v>
          </cell>
          <cell r="P201">
            <v>8.7049599363999988E-2</v>
          </cell>
          <cell r="Q201">
            <v>8.3973931496000007E-2</v>
          </cell>
          <cell r="R201">
            <v>7.2036605003999998E-2</v>
          </cell>
          <cell r="S201">
            <v>7.0524364455999994E-2</v>
          </cell>
          <cell r="T201">
            <v>5.2319291751999994E-2</v>
          </cell>
          <cell r="U201">
            <v>4.892579655599999E-2</v>
          </cell>
          <cell r="AB201">
            <v>11.204984</v>
          </cell>
          <cell r="AC201">
            <v>10.184908</v>
          </cell>
          <cell r="AD201">
            <v>11.030795999999999</v>
          </cell>
          <cell r="AE201">
            <v>15.448419999999999</v>
          </cell>
          <cell r="AF201">
            <v>17.211447999999997</v>
          </cell>
          <cell r="AG201">
            <v>18.195414</v>
          </cell>
          <cell r="AH201">
            <v>17.37725</v>
          </cell>
          <cell r="AI201">
            <v>19.789586</v>
          </cell>
          <cell r="AJ201">
            <v>23.838320999999997</v>
          </cell>
          <cell r="AK201">
            <v>15.831558999999999</v>
          </cell>
          <cell r="AL201">
            <v>20.277715999999998</v>
          </cell>
          <cell r="AM201">
            <v>17.698978999999998</v>
          </cell>
          <cell r="AN201">
            <v>19.263389999999998</v>
          </cell>
          <cell r="AO201">
            <v>14.480713999999999</v>
          </cell>
          <cell r="AP201">
            <v>15.683752</v>
          </cell>
          <cell r="AQ201">
            <v>12.254802999999999</v>
          </cell>
          <cell r="AR201">
            <v>10.049591999999999</v>
          </cell>
          <cell r="AS201">
            <v>9.3787950000000002</v>
          </cell>
          <cell r="AT201">
            <v>7.4783819999999999</v>
          </cell>
          <cell r="AU201">
            <v>5.9363619999999999</v>
          </cell>
        </row>
        <row r="211">
          <cell r="B211">
            <v>2.7312954760000002E-3</v>
          </cell>
          <cell r="C211">
            <v>4.3394350999999996E-3</v>
          </cell>
          <cell r="D211">
            <v>5.4116335000000005E-3</v>
          </cell>
          <cell r="E211">
            <v>3.4534955000000006E-3</v>
          </cell>
          <cell r="F211">
            <v>4.3646195319999997E-3</v>
          </cell>
          <cell r="G211">
            <v>6.030800048E-3</v>
          </cell>
          <cell r="H211">
            <v>5.5084855280000001E-3</v>
          </cell>
          <cell r="I211">
            <v>5.297424496E-3</v>
          </cell>
          <cell r="J211">
            <v>6.4603393400000002E-3</v>
          </cell>
          <cell r="K211">
            <v>1.9815082560000002E-3</v>
          </cell>
          <cell r="L211">
            <v>2.6494740999999998E-3</v>
          </cell>
          <cell r="M211">
            <v>1.2438418719999999E-3</v>
          </cell>
          <cell r="N211">
            <v>2.3599885400000004E-3</v>
          </cell>
          <cell r="O211">
            <v>3.2264024520000001E-3</v>
          </cell>
          <cell r="P211">
            <v>2.9387001279999997E-3</v>
          </cell>
          <cell r="Q211">
            <v>1.831232312E-3</v>
          </cell>
          <cell r="R211">
            <v>1.524333356E-3</v>
          </cell>
          <cell r="S211">
            <v>1.9263338640000001E-3</v>
          </cell>
          <cell r="T211">
            <v>1.4548366559999999E-3</v>
          </cell>
          <cell r="U211">
            <v>4.4246529599999997E-4</v>
          </cell>
          <cell r="AB211">
            <v>0.58701999999999999</v>
          </cell>
          <cell r="AC211">
            <v>0.97301199999999988</v>
          </cell>
          <cell r="AD211">
            <v>1.2689599999999999</v>
          </cell>
          <cell r="AE211">
            <v>1.0822129999999999</v>
          </cell>
          <cell r="AF211">
            <v>1.353448</v>
          </cell>
          <cell r="AG211">
            <v>2.2771949999999999</v>
          </cell>
          <cell r="AH211">
            <v>1.867645</v>
          </cell>
          <cell r="AI211">
            <v>2.365971</v>
          </cell>
          <cell r="AJ211">
            <v>2.8441099999999997</v>
          </cell>
          <cell r="AK211">
            <v>0.85099799999999992</v>
          </cell>
          <cell r="AL211">
            <v>1.1761549999999998</v>
          </cell>
          <cell r="AM211">
            <v>0.49665299999999996</v>
          </cell>
          <cell r="AN211">
            <v>0.92569099999999993</v>
          </cell>
          <cell r="AO211">
            <v>1.398798</v>
          </cell>
          <cell r="AP211">
            <v>1.20489</v>
          </cell>
          <cell r="AQ211">
            <v>0.61210399999999998</v>
          </cell>
          <cell r="AR211">
            <v>0.52441300000000002</v>
          </cell>
          <cell r="AS211">
            <v>5.3295750000000002</v>
          </cell>
          <cell r="AT211">
            <v>0.57899800000000001</v>
          </cell>
          <cell r="AU211">
            <v>0.165021</v>
          </cell>
        </row>
        <row r="212">
          <cell r="B212">
            <v>0.23601647014400001</v>
          </cell>
          <cell r="C212">
            <v>0.239371054832</v>
          </cell>
          <cell r="D212">
            <v>0.17403763395200003</v>
          </cell>
          <cell r="E212">
            <v>0.12256905315200001</v>
          </cell>
          <cell r="F212">
            <v>0.152326913284</v>
          </cell>
          <cell r="G212">
            <v>0.14981187930800005</v>
          </cell>
          <cell r="H212">
            <v>0.123962605312</v>
          </cell>
          <cell r="I212">
            <v>8.1394443311999992E-2</v>
          </cell>
          <cell r="J212">
            <v>7.5665387616000002E-2</v>
          </cell>
          <cell r="K212">
            <v>1.2344863804E-2</v>
          </cell>
          <cell r="L212">
            <v>1.5146629316000002E-2</v>
          </cell>
          <cell r="M212">
            <v>1.6975695827999997E-2</v>
          </cell>
          <cell r="N212">
            <v>1.0216860835999998E-2</v>
          </cell>
          <cell r="O212">
            <v>7.8214044999999986E-3</v>
          </cell>
          <cell r="P212">
            <v>9.2576968119999995E-3</v>
          </cell>
          <cell r="Q212">
            <v>5.1123581599999994E-3</v>
          </cell>
          <cell r="R212">
            <v>5.0100432200000005E-3</v>
          </cell>
          <cell r="S212">
            <v>3.0452880639999999E-3</v>
          </cell>
          <cell r="T212">
            <v>3.2152396639999995E-3</v>
          </cell>
          <cell r="U212">
            <v>2.5165220079999997E-3</v>
          </cell>
          <cell r="AB212">
            <v>38.389123999999995</v>
          </cell>
          <cell r="AC212">
            <v>39.208168999999998</v>
          </cell>
          <cell r="AD212">
            <v>31.040851999999997</v>
          </cell>
          <cell r="AE212">
            <v>26.833369999999999</v>
          </cell>
          <cell r="AF212">
            <v>38.623866</v>
          </cell>
          <cell r="AG212">
            <v>40.833669</v>
          </cell>
          <cell r="AH212">
            <v>32.071951999999996</v>
          </cell>
          <cell r="AI212">
            <v>24.076791</v>
          </cell>
          <cell r="AJ212">
            <v>25.413508999999998</v>
          </cell>
          <cell r="AK212">
            <v>7.2822679999999993</v>
          </cell>
          <cell r="AL212">
            <v>4.551787</v>
          </cell>
          <cell r="AM212">
            <v>4.3359199999999998</v>
          </cell>
          <cell r="AN212">
            <v>2.9046719999999997</v>
          </cell>
          <cell r="AO212">
            <v>2.5985779999999998</v>
          </cell>
          <cell r="AP212">
            <v>2.9804459999999997</v>
          </cell>
          <cell r="AQ212">
            <v>12.466728</v>
          </cell>
          <cell r="AR212">
            <v>1.5364829999999998</v>
          </cell>
          <cell r="AS212">
            <v>1.034859</v>
          </cell>
          <cell r="AT212">
            <v>1.1479349999999999</v>
          </cell>
          <cell r="AU212">
            <v>0.87300800000000001</v>
          </cell>
        </row>
        <row r="237">
          <cell r="B237">
            <v>4.1946707348000004E-2</v>
          </cell>
          <cell r="C237">
            <v>3.7450391888000006E-2</v>
          </cell>
          <cell r="D237">
            <v>2.5801534668000004E-2</v>
          </cell>
          <cell r="E237">
            <v>1.4365871156000002E-2</v>
          </cell>
          <cell r="F237">
            <v>8.5499668800000008E-3</v>
          </cell>
          <cell r="G237">
            <v>1.1736375924E-2</v>
          </cell>
          <cell r="H237">
            <v>1.6488994704000001E-2</v>
          </cell>
          <cell r="I237">
            <v>1.7075549400000001E-2</v>
          </cell>
          <cell r="J237">
            <v>1.5239259308000002E-2</v>
          </cell>
          <cell r="K237">
            <v>7.5006597120000004E-3</v>
          </cell>
          <cell r="L237">
            <v>5.4264017079999997E-3</v>
          </cell>
          <cell r="M237">
            <v>4.0718849079999994E-3</v>
          </cell>
          <cell r="N237">
            <v>2.6070091319999999E-3</v>
          </cell>
          <cell r="O237">
            <v>1.4021414680000001E-3</v>
          </cell>
          <cell r="P237">
            <v>4.92467248E-4</v>
          </cell>
          <cell r="Q237">
            <v>7.5861603999999996E-5</v>
          </cell>
          <cell r="R237">
            <v>2.3581739999999998E-4</v>
          </cell>
          <cell r="S237">
            <v>6.8760837599999994E-4</v>
          </cell>
          <cell r="T237">
            <v>4.2632626400000001E-4</v>
          </cell>
          <cell r="U237">
            <v>7.7107321199999996E-4</v>
          </cell>
          <cell r="AB237">
            <v>5.2361179999999994</v>
          </cell>
          <cell r="AC237">
            <v>4.4101160000000004</v>
          </cell>
          <cell r="AD237">
            <v>3.336287</v>
          </cell>
          <cell r="AE237">
            <v>2.5422340000000001</v>
          </cell>
          <cell r="AF237">
            <v>1.2228029999999999</v>
          </cell>
          <cell r="AG237">
            <v>1.3471950000000001</v>
          </cell>
          <cell r="AH237">
            <v>2.0566559999999998</v>
          </cell>
          <cell r="AI237">
            <v>2.1398929999999998</v>
          </cell>
          <cell r="AJ237">
            <v>1.911287</v>
          </cell>
          <cell r="AK237">
            <v>0.91904799999999998</v>
          </cell>
          <cell r="AL237">
            <v>0.67049199999999998</v>
          </cell>
          <cell r="AM237">
            <v>0.64159999999999995</v>
          </cell>
          <cell r="AN237">
            <v>0.40187599999999996</v>
          </cell>
          <cell r="AO237">
            <v>0.185609</v>
          </cell>
          <cell r="AP237">
            <v>9.4266000000000003E-2</v>
          </cell>
          <cell r="AQ237">
            <v>1.9283999999999999E-2</v>
          </cell>
          <cell r="AR237">
            <v>4.0738999999999997E-2</v>
          </cell>
          <cell r="AS237">
            <v>8.4141999999999995E-2</v>
          </cell>
          <cell r="AT237">
            <v>6.3004999999999992E-2</v>
          </cell>
        </row>
        <row r="238">
          <cell r="B238">
            <v>1.9103630000000004E-3</v>
          </cell>
          <cell r="C238">
            <v>8.2398243200000002E-4</v>
          </cell>
          <cell r="D238">
            <v>4.1778027200000003E-4</v>
          </cell>
          <cell r="E238">
            <v>1.3445541199999999E-4</v>
          </cell>
          <cell r="F238">
            <v>5.7318279200000008E-4</v>
          </cell>
          <cell r="G238">
            <v>7.9762846800000007E-4</v>
          </cell>
          <cell r="H238">
            <v>3.1120635000000006E-3</v>
          </cell>
          <cell r="I238">
            <v>2.9547423360000006E-3</v>
          </cell>
          <cell r="J238">
            <v>2.880982832E-3</v>
          </cell>
          <cell r="K238">
            <v>1.296669556E-3</v>
          </cell>
          <cell r="L238">
            <v>1.385164144E-3</v>
          </cell>
          <cell r="M238">
            <v>1.729691964E-3</v>
          </cell>
          <cell r="N238">
            <v>1.9391706880000001E-3</v>
          </cell>
          <cell r="O238">
            <v>3.6754772599999997E-3</v>
          </cell>
          <cell r="P238">
            <v>3.0376746400000002E-3</v>
          </cell>
          <cell r="Q238">
            <v>2.5993702280000001E-3</v>
          </cell>
          <cell r="R238">
            <v>8.9807062799999993E-4</v>
          </cell>
          <cell r="S238">
            <v>2.2458479680000001E-3</v>
          </cell>
          <cell r="T238">
            <v>1.3663191360000001E-3</v>
          </cell>
          <cell r="U238">
            <v>2.1187104119999999E-3</v>
          </cell>
          <cell r="AB238">
            <v>0.29537599999999997</v>
          </cell>
          <cell r="AC238">
            <v>0.133992</v>
          </cell>
          <cell r="AD238">
            <v>8.4407999999999997E-2</v>
          </cell>
          <cell r="AE238">
            <v>1.9994999999999999E-2</v>
          </cell>
          <cell r="AF238">
            <v>0.158445</v>
          </cell>
          <cell r="AG238">
            <v>0.16535900000000001</v>
          </cell>
          <cell r="AH238">
            <v>0.81298800000000004</v>
          </cell>
          <cell r="AI238">
            <v>0.94189999999999996</v>
          </cell>
          <cell r="AJ238">
            <v>0.74567099999999997</v>
          </cell>
          <cell r="AK238">
            <v>0.43227199999999999</v>
          </cell>
          <cell r="AL238">
            <v>0.36195699999999997</v>
          </cell>
          <cell r="AM238">
            <v>0.441521</v>
          </cell>
          <cell r="AN238">
            <v>0.390791</v>
          </cell>
          <cell r="AO238">
            <v>0.72715099999999999</v>
          </cell>
          <cell r="AP238">
            <v>0.73984499999999997</v>
          </cell>
          <cell r="AQ238">
            <v>0.47543299999999999</v>
          </cell>
          <cell r="AR238">
            <v>0.23882099999999998</v>
          </cell>
          <cell r="AS238">
            <v>0.48542799999999997</v>
          </cell>
          <cell r="AT238">
            <v>0.30882399999999999</v>
          </cell>
        </row>
        <row r="245">
          <cell r="B245">
            <v>1.9798087400000001E-2</v>
          </cell>
          <cell r="C245">
            <v>1.6709355936000002E-2</v>
          </cell>
          <cell r="D245">
            <v>1.0556690144000002E-2</v>
          </cell>
          <cell r="E245">
            <v>1.0403802500000002E-2</v>
          </cell>
          <cell r="F245">
            <v>2.1563171084000004E-2</v>
          </cell>
          <cell r="G245">
            <v>1.7248061740000001E-2</v>
          </cell>
          <cell r="H245">
            <v>3.7685470368000004E-2</v>
          </cell>
          <cell r="I245">
            <v>3.7239399652000002E-2</v>
          </cell>
          <cell r="J245">
            <v>3.6133223672000003E-2</v>
          </cell>
          <cell r="K245">
            <v>1.8133155404000002E-2</v>
          </cell>
          <cell r="L245">
            <v>1.5743411684000001E-2</v>
          </cell>
          <cell r="M245">
            <v>1.3787207615999999E-2</v>
          </cell>
          <cell r="N245">
            <v>1.8018260987999999E-2</v>
          </cell>
          <cell r="O245">
            <v>1.3824979167999999E-2</v>
          </cell>
          <cell r="P245">
            <v>1.2445894551999999E-2</v>
          </cell>
          <cell r="Q245">
            <v>1.06361801E-2</v>
          </cell>
          <cell r="R245">
            <v>9.5940455520000002E-3</v>
          </cell>
          <cell r="S245">
            <v>1.5148598919999999E-2</v>
          </cell>
          <cell r="T245">
            <v>1.1625825847999999E-2</v>
          </cell>
          <cell r="U245">
            <v>7.2788639559999996E-3</v>
          </cell>
          <cell r="AB245">
            <v>3.0662789999999998</v>
          </cell>
          <cell r="AC245">
            <v>2.3826709999999998</v>
          </cell>
          <cell r="AD245">
            <v>1.663068</v>
          </cell>
          <cell r="AE245">
            <v>1.8362799999999999</v>
          </cell>
          <cell r="AF245">
            <v>4.3630500000000003</v>
          </cell>
          <cell r="AG245">
            <v>3.5253609999999997</v>
          </cell>
          <cell r="AH245">
            <v>7.8764949999999994</v>
          </cell>
          <cell r="AI245">
            <v>8.1608959999999993</v>
          </cell>
          <cell r="AJ245">
            <v>9.0921430000000001</v>
          </cell>
          <cell r="AK245">
            <v>4.0689209999999996</v>
          </cell>
          <cell r="AL245">
            <v>3.6178149999999998</v>
          </cell>
          <cell r="AM245">
            <v>3.500553</v>
          </cell>
          <cell r="AN245">
            <v>4.4200349999999995</v>
          </cell>
          <cell r="AO245">
            <v>3.34226</v>
          </cell>
          <cell r="AP245">
            <v>3.1510219999999998</v>
          </cell>
          <cell r="AQ245">
            <v>2.6815469999999997</v>
          </cell>
          <cell r="AR245">
            <v>2.2290839999999998</v>
          </cell>
          <cell r="AS245">
            <v>3.8209659999999999</v>
          </cell>
          <cell r="AT245">
            <v>3.1733319999999998</v>
          </cell>
        </row>
        <row r="246">
          <cell r="B246">
            <v>3.5960331679999999E-2</v>
          </cell>
          <cell r="C246">
            <v>2.8875271152000004E-2</v>
          </cell>
          <cell r="D246">
            <v>3.6015032144000009E-2</v>
          </cell>
          <cell r="E246">
            <v>3.2998977284000003E-2</v>
          </cell>
          <cell r="F246">
            <v>3.8046055683999998E-2</v>
          </cell>
          <cell r="G246">
            <v>3.5574431984000003E-2</v>
          </cell>
          <cell r="H246">
            <v>3.3830450836000003E-2</v>
          </cell>
          <cell r="I246">
            <v>4.2530059207999994E-2</v>
          </cell>
          <cell r="J246">
            <v>3.3010247088000003E-2</v>
          </cell>
          <cell r="K246">
            <v>1.9864131560000001E-2</v>
          </cell>
          <cell r="L246">
            <v>2.2465736383999999E-2</v>
          </cell>
          <cell r="M246">
            <v>1.8381924288E-2</v>
          </cell>
          <cell r="N246">
            <v>1.9839963780000001E-2</v>
          </cell>
          <cell r="O246">
            <v>1.5313136020000001E-2</v>
          </cell>
          <cell r="P246">
            <v>1.7018122575999998E-2</v>
          </cell>
          <cell r="Q246">
            <v>1.4618293872000001E-2</v>
          </cell>
          <cell r="R246">
            <v>1.1552165715999999E-2</v>
          </cell>
          <cell r="S246">
            <v>1.2214123375999999E-2</v>
          </cell>
          <cell r="T246">
            <v>8.3449777319999988E-3</v>
          </cell>
          <cell r="U246">
            <v>8.4564017719999992E-3</v>
          </cell>
          <cell r="AB246">
            <v>6.6059329999999994</v>
          </cell>
          <cell r="AC246">
            <v>5.7482109999999995</v>
          </cell>
          <cell r="AD246">
            <v>7.3978959999999994</v>
          </cell>
          <cell r="AE246">
            <v>8.3869899999999991</v>
          </cell>
          <cell r="AF246">
            <v>12.372047999999999</v>
          </cell>
          <cell r="AG246">
            <v>12.338315999999999</v>
          </cell>
          <cell r="AH246">
            <v>11.637863999999999</v>
          </cell>
          <cell r="AI246">
            <v>16.821750999999999</v>
          </cell>
          <cell r="AJ246">
            <v>15.017025</v>
          </cell>
          <cell r="AK246">
            <v>7.4490019999999992</v>
          </cell>
          <cell r="AL246">
            <v>8.8452089999999988</v>
          </cell>
          <cell r="AM246">
            <v>7.4638789999999995</v>
          </cell>
          <cell r="AN246">
            <v>7.9329869999999998</v>
          </cell>
          <cell r="AO246">
            <v>6.4527039999999998</v>
          </cell>
          <cell r="AP246">
            <v>7.1254349999999995</v>
          </cell>
          <cell r="AQ246">
            <v>6.0681399999999996</v>
          </cell>
          <cell r="AR246">
            <v>4.9128270000000001</v>
          </cell>
          <cell r="AS246">
            <v>5.4883699999999997</v>
          </cell>
          <cell r="AT246">
            <v>3.8906079999999998</v>
          </cell>
        </row>
        <row r="247">
          <cell r="B247">
            <v>3.2226166335999999E-2</v>
          </cell>
          <cell r="C247">
            <v>2.3925210400000004E-2</v>
          </cell>
          <cell r="D247">
            <v>2.3104517436000001E-2</v>
          </cell>
          <cell r="E247">
            <v>1.7472410592000002E-2</v>
          </cell>
          <cell r="F247">
            <v>3.6380705816000003E-2</v>
          </cell>
          <cell r="G247">
            <v>3.4369582156E-2</v>
          </cell>
          <cell r="H247">
            <v>2.9587141584000005E-2</v>
          </cell>
          <cell r="I247">
            <v>2.9399575660000003E-2</v>
          </cell>
          <cell r="J247">
            <v>3.2242300272E-2</v>
          </cell>
          <cell r="K247">
            <v>7.438384044E-3</v>
          </cell>
          <cell r="L247">
            <v>8.1332491239999999E-3</v>
          </cell>
          <cell r="M247">
            <v>7.9320896199999991E-3</v>
          </cell>
          <cell r="N247">
            <v>1.15604034E-2</v>
          </cell>
          <cell r="O247">
            <v>1.1678622956000001E-2</v>
          </cell>
          <cell r="P247">
            <v>8.9005640359999996E-3</v>
          </cell>
          <cell r="Q247">
            <v>6.166348551999999E-3</v>
          </cell>
          <cell r="R247">
            <v>2.2979927879999999E-3</v>
          </cell>
          <cell r="S247">
            <v>2.7575551639999999E-3</v>
          </cell>
          <cell r="T247">
            <v>3.1230071599999999E-3</v>
          </cell>
          <cell r="U247">
            <v>1.781424008E-3</v>
          </cell>
          <cell r="AB247">
            <v>6.2550859999999995</v>
          </cell>
          <cell r="AC247">
            <v>4.6563269999999992</v>
          </cell>
          <cell r="AD247">
            <v>4.9237859999999998</v>
          </cell>
          <cell r="AE247">
            <v>4.5872959999999994</v>
          </cell>
          <cell r="AF247">
            <v>11.286836999999998</v>
          </cell>
          <cell r="AG247">
            <v>11.628567</v>
          </cell>
          <cell r="AH247">
            <v>11.762243999999999</v>
          </cell>
          <cell r="AI247">
            <v>12.805219000000001</v>
          </cell>
          <cell r="AJ247">
            <v>14.857291</v>
          </cell>
          <cell r="AK247">
            <v>2.9964619999999997</v>
          </cell>
          <cell r="AL247">
            <v>3.466755</v>
          </cell>
          <cell r="AM247">
            <v>3.475454</v>
          </cell>
          <cell r="AN247">
            <v>4.4060639999999998</v>
          </cell>
          <cell r="AO247">
            <v>6.4532599999999993</v>
          </cell>
          <cell r="AP247">
            <v>4.73163</v>
          </cell>
          <cell r="AQ247">
            <v>2.7007879999999997</v>
          </cell>
          <cell r="AR247">
            <v>0.98760199999999998</v>
          </cell>
          <cell r="AS247">
            <v>1.2608299999999999</v>
          </cell>
          <cell r="AT247">
            <v>1.666096</v>
          </cell>
        </row>
        <row r="263">
          <cell r="B263">
            <v>0.9600804629052001</v>
          </cell>
          <cell r="C263">
            <v>0.92182424716199984</v>
          </cell>
          <cell r="D263">
            <v>0.76742207833200016</v>
          </cell>
          <cell r="E263">
            <v>0.60459173065199989</v>
          </cell>
          <cell r="F263">
            <v>0.68957177307200013</v>
          </cell>
          <cell r="G263">
            <v>0.64966715013200016</v>
          </cell>
          <cell r="H263">
            <v>0.64900751624800002</v>
          </cell>
          <cell r="I263">
            <v>0.63383532539599996</v>
          </cell>
          <cell r="J263">
            <v>0.60613938585200022</v>
          </cell>
          <cell r="K263">
            <v>0.30254711214000002</v>
          </cell>
          <cell r="L263">
            <v>0.336307941424</v>
          </cell>
          <cell r="M263">
            <v>0.29544817520400002</v>
          </cell>
          <cell r="N263">
            <v>0.33940737048399999</v>
          </cell>
          <cell r="O263">
            <v>0.31563757934800007</v>
          </cell>
          <cell r="P263">
            <v>0.53451137812799998</v>
          </cell>
          <cell r="Q263">
            <v>0.28294994982799998</v>
          </cell>
          <cell r="R263">
            <v>0.22451245398399999</v>
          </cell>
          <cell r="S263">
            <v>0.30782181575599993</v>
          </cell>
          <cell r="T263">
            <v>0.30167802501199997</v>
          </cell>
          <cell r="U263">
            <v>0.30436715108800011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158.01962699999999</v>
          </cell>
          <cell r="AC263">
            <v>150.684124</v>
          </cell>
          <cell r="AD263">
            <v>135.478486</v>
          </cell>
          <cell r="AE263">
            <v>131.06357</v>
          </cell>
          <cell r="AF263">
            <v>173.34770299999997</v>
          </cell>
          <cell r="AG263">
            <v>174.62428900000003</v>
          </cell>
          <cell r="AH263">
            <v>163.27074400000001</v>
          </cell>
          <cell r="AI263">
            <v>181.48201</v>
          </cell>
          <cell r="AJ263">
            <v>193.45772899999997</v>
          </cell>
          <cell r="AK263">
            <v>90.008962999999994</v>
          </cell>
          <cell r="AL263">
            <v>90.549748999999991</v>
          </cell>
          <cell r="AM263">
            <v>78.561097000000018</v>
          </cell>
          <cell r="AN263">
            <v>86.822698999999986</v>
          </cell>
          <cell r="AO263">
            <v>83.21429599999999</v>
          </cell>
          <cell r="AP263">
            <v>110.07817599999998</v>
          </cell>
          <cell r="AQ263">
            <v>71.757083000000023</v>
          </cell>
          <cell r="AR263">
            <v>49.646009999999997</v>
          </cell>
          <cell r="AS263">
            <v>70.505512999999993</v>
          </cell>
          <cell r="AT263">
            <v>55.271533999999988</v>
          </cell>
          <cell r="AU263">
            <v>40.317016000000002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0.7092122411920001</v>
          </cell>
          <cell r="C264">
            <v>0.666021154344</v>
          </cell>
          <cell r="D264">
            <v>0.54182742250000004</v>
          </cell>
          <cell r="E264">
            <v>0.41539879144400005</v>
          </cell>
          <cell r="F264">
            <v>0.46070622925599997</v>
          </cell>
          <cell r="G264">
            <v>0.44120250974800002</v>
          </cell>
          <cell r="H264">
            <v>0.38669201953200005</v>
          </cell>
          <cell r="I264">
            <v>0.36643312633200004</v>
          </cell>
          <cell r="J264">
            <v>0.34358654548400003</v>
          </cell>
          <cell r="K264">
            <v>0.14462440865599999</v>
          </cell>
          <cell r="L264">
            <v>0.15540649997599998</v>
          </cell>
          <cell r="M264">
            <v>0.129894178596</v>
          </cell>
          <cell r="N264">
            <v>0.13117992305600001</v>
          </cell>
          <cell r="O264">
            <v>0.11909229186400001</v>
          </cell>
          <cell r="P264">
            <v>0.14152552850800001</v>
          </cell>
          <cell r="Q264">
            <v>0.124672490852</v>
          </cell>
          <cell r="R264">
            <v>8.4232739500000001E-2</v>
          </cell>
          <cell r="S264">
            <v>7.2713695235999992E-2</v>
          </cell>
          <cell r="T264">
            <v>6.2463297623999992E-2</v>
          </cell>
          <cell r="U264">
            <v>5.8470380332000006E-2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120.25884699999997</v>
          </cell>
          <cell r="AC264">
            <v>114.45279199999999</v>
          </cell>
          <cell r="AD264">
            <v>99.996042000000003</v>
          </cell>
          <cell r="AE264">
            <v>94.456641999999988</v>
          </cell>
          <cell r="AF264">
            <v>123.91420800000003</v>
          </cell>
          <cell r="AG264">
            <v>127.11652899999999</v>
          </cell>
          <cell r="AH264">
            <v>107.743706</v>
          </cell>
          <cell r="AI264">
            <v>118.365587</v>
          </cell>
          <cell r="AJ264">
            <v>122.57144000000001</v>
          </cell>
          <cell r="AK264">
            <v>53.846820999999998</v>
          </cell>
          <cell r="AL264">
            <v>49.054076999999992</v>
          </cell>
          <cell r="AM264">
            <v>39.763759999999998</v>
          </cell>
          <cell r="AN264">
            <v>38.489858999999996</v>
          </cell>
          <cell r="AO264">
            <v>35.671395999999994</v>
          </cell>
          <cell r="AP264">
            <v>40.684705999999991</v>
          </cell>
          <cell r="AQ264">
            <v>42.409830999999997</v>
          </cell>
          <cell r="AR264">
            <v>24.231210000000001</v>
          </cell>
          <cell r="AS264">
            <v>19.881467999999998</v>
          </cell>
          <cell r="AT264">
            <v>18.045174000000003</v>
          </cell>
          <cell r="AU264">
            <v>13.241223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  <row r="265">
          <cell r="B265">
            <v>3.0252747980000001E-2</v>
          </cell>
          <cell r="C265">
            <v>2.6103087920000004E-2</v>
          </cell>
          <cell r="D265">
            <v>2.4109624448000001E-2</v>
          </cell>
          <cell r="E265">
            <v>2.1018133500000001E-2</v>
          </cell>
          <cell r="F265">
            <v>3.7740379768000001E-2</v>
          </cell>
          <cell r="G265">
            <v>3.6966875764000005E-2</v>
          </cell>
          <cell r="H265">
            <v>5.6217255276000008E-2</v>
          </cell>
          <cell r="I265">
            <v>6.0288146464000006E-2</v>
          </cell>
          <cell r="J265">
            <v>6.7141040876000008E-2</v>
          </cell>
          <cell r="K265">
            <v>3.6258552148000001E-2</v>
          </cell>
          <cell r="L265">
            <v>3.3732959260000001E-2</v>
          </cell>
          <cell r="M265">
            <v>2.7866484827999999E-2</v>
          </cell>
          <cell r="N265">
            <v>4.7110203867999995E-2</v>
          </cell>
          <cell r="O265">
            <v>3.0395751932000004E-2</v>
          </cell>
          <cell r="P265">
            <v>2.6950338687999998E-2</v>
          </cell>
          <cell r="Q265">
            <v>2.2743985627999997E-2</v>
          </cell>
          <cell r="R265">
            <v>1.8916708720000001E-2</v>
          </cell>
          <cell r="S265">
            <v>2.0694183328E-2</v>
          </cell>
          <cell r="T265">
            <v>2.3162494628000001E-2</v>
          </cell>
          <cell r="U265">
            <v>1.5743546727999998E-2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4.8606719999999992</v>
          </cell>
          <cell r="AC265">
            <v>3.8895019999999993</v>
          </cell>
          <cell r="AD265">
            <v>4.0434340000000004</v>
          </cell>
          <cell r="AE265">
            <v>4.0213809999999999</v>
          </cell>
          <cell r="AF265">
            <v>7.8841200000000002</v>
          </cell>
          <cell r="AG265">
            <v>8.8210739999999994</v>
          </cell>
          <cell r="AH265">
            <v>12.939937</v>
          </cell>
          <cell r="AI265">
            <v>15.395249999999999</v>
          </cell>
          <cell r="AJ265">
            <v>19.13862</v>
          </cell>
          <cell r="AK265">
            <v>9.2963619999999985</v>
          </cell>
          <cell r="AL265">
            <v>9.0437519999999996</v>
          </cell>
          <cell r="AM265">
            <v>8.3550919999999991</v>
          </cell>
          <cell r="AN265">
            <v>13.588455</v>
          </cell>
          <cell r="AO265">
            <v>8.832281</v>
          </cell>
          <cell r="AP265">
            <v>8.245792999999999</v>
          </cell>
          <cell r="AQ265">
            <v>6.5365650000000004</v>
          </cell>
          <cell r="AR265">
            <v>5.4516200000000001</v>
          </cell>
          <cell r="AS265">
            <v>10.053656999999999</v>
          </cell>
          <cell r="AT265">
            <v>6.5468849999999996</v>
          </cell>
          <cell r="AU265">
            <v>2.4538609999999998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</row>
        <row r="266">
          <cell r="B266">
            <v>0.16616323844120001</v>
          </cell>
          <cell r="C266">
            <v>0.18283524477400004</v>
          </cell>
          <cell r="D266">
            <v>0.15961444553600002</v>
          </cell>
          <cell r="E266">
            <v>0.13739670344400001</v>
          </cell>
          <cell r="F266">
            <v>0.135779768124</v>
          </cell>
          <cell r="G266">
            <v>0.12541040694</v>
          </cell>
          <cell r="H266">
            <v>0.13448759833599999</v>
          </cell>
          <cell r="I266">
            <v>0.13899115011600002</v>
          </cell>
          <cell r="J266">
            <v>0.139434135204</v>
          </cell>
          <cell r="K266">
            <v>9.532074115200001E-2</v>
          </cell>
          <cell r="L266">
            <v>0.1136853263</v>
          </cell>
          <cell r="M266">
            <v>0.10062291257199997</v>
          </cell>
          <cell r="N266">
            <v>0.11929827909999999</v>
          </cell>
          <cell r="O266">
            <v>0.11695235915999999</v>
          </cell>
          <cell r="P266">
            <v>0.13103653617599997</v>
          </cell>
          <cell r="Q266">
            <v>9.8470298472000006E-2</v>
          </cell>
          <cell r="R266">
            <v>7.9017345316000007E-2</v>
          </cell>
          <cell r="S266">
            <v>0.120403637536</v>
          </cell>
          <cell r="T266">
            <v>0.13543453705599998</v>
          </cell>
          <cell r="U266">
            <v>0.13281289985600001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23.502090999999997</v>
          </cell>
          <cell r="AC266">
            <v>24.579076000000001</v>
          </cell>
          <cell r="AD266">
            <v>24.015243999999999</v>
          </cell>
          <cell r="AE266">
            <v>25.751210999999998</v>
          </cell>
          <cell r="AF266">
            <v>26.928680999999994</v>
          </cell>
          <cell r="AG266">
            <v>24.807704999999999</v>
          </cell>
          <cell r="AH266">
            <v>24.344177000000002</v>
          </cell>
          <cell r="AI266">
            <v>27.566701999999999</v>
          </cell>
          <cell r="AJ266">
            <v>30.506838000000002</v>
          </cell>
          <cell r="AK266">
            <v>19.305195999999999</v>
          </cell>
          <cell r="AL266">
            <v>23.020139</v>
          </cell>
          <cell r="AM266">
            <v>19.464170999999997</v>
          </cell>
          <cell r="AN266">
            <v>22.516962999999997</v>
          </cell>
          <cell r="AO266">
            <v>22.621160999999997</v>
          </cell>
          <cell r="AP266">
            <v>21.564119000000002</v>
          </cell>
          <cell r="AQ266">
            <v>14.192513</v>
          </cell>
          <cell r="AR266">
            <v>11.384708</v>
          </cell>
          <cell r="AS266">
            <v>24.979370000000003</v>
          </cell>
          <cell r="AT266">
            <v>16.748699000000002</v>
          </cell>
          <cell r="AU266">
            <v>13.939654999999998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</row>
        <row r="267">
          <cell r="B267">
            <v>4.3130505600000004E-4</v>
          </cell>
          <cell r="C267">
            <v>1.4230172320000001E-3</v>
          </cell>
          <cell r="D267">
            <v>1.6097856319999999E-3</v>
          </cell>
          <cell r="E267">
            <v>1.9262981920000002E-3</v>
          </cell>
          <cell r="F267">
            <v>3.7562233800000006E-3</v>
          </cell>
          <cell r="G267">
            <v>4.857471528E-3</v>
          </cell>
          <cell r="H267">
            <v>2.894573864E-2</v>
          </cell>
          <cell r="I267">
            <v>1.4794531388000002E-2</v>
          </cell>
          <cell r="J267">
            <v>5.023239312000001E-3</v>
          </cell>
          <cell r="K267">
            <v>8.4355234600000002E-3</v>
          </cell>
          <cell r="L267">
            <v>1.4312867659999999E-2</v>
          </cell>
          <cell r="M267">
            <v>1.8563777595999999E-2</v>
          </cell>
          <cell r="N267">
            <v>1.8504107075999997E-2</v>
          </cell>
          <cell r="O267">
            <v>2.0793076304000003E-2</v>
          </cell>
          <cell r="P267">
            <v>0.20885735088399995</v>
          </cell>
          <cell r="Q267">
            <v>1.7717125608000001E-2</v>
          </cell>
          <cell r="R267">
            <v>1.2754579655999999E-2</v>
          </cell>
          <cell r="S267">
            <v>1.6157140635999996E-2</v>
          </cell>
          <cell r="T267">
            <v>2.2924213312000001E-2</v>
          </cell>
          <cell r="U267">
            <v>2.5104687243999998E-2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0.10249499999999999</v>
          </cell>
          <cell r="AC267">
            <v>0.27313900000000002</v>
          </cell>
          <cell r="AD267">
            <v>0.32072400000000001</v>
          </cell>
          <cell r="AE267">
            <v>0.49219899999999994</v>
          </cell>
          <cell r="AF267">
            <v>0.97107899999999991</v>
          </cell>
          <cell r="AG267">
            <v>1.0613089999999998</v>
          </cell>
          <cell r="AH267">
            <v>3.9534170000000004</v>
          </cell>
          <cell r="AI267">
            <v>2.3425679999999995</v>
          </cell>
          <cell r="AJ267">
            <v>1.905599</v>
          </cell>
          <cell r="AK267">
            <v>2.0118009999999997</v>
          </cell>
          <cell r="AL267">
            <v>2.9454369999999996</v>
          </cell>
          <cell r="AM267">
            <v>3.8702369999999995</v>
          </cell>
          <cell r="AN267">
            <v>3.8197719999999995</v>
          </cell>
          <cell r="AO267">
            <v>3.8241889999999996</v>
          </cell>
          <cell r="AP267">
            <v>29.213754999999999</v>
          </cell>
          <cell r="AQ267">
            <v>2.0879989999999999</v>
          </cell>
          <cell r="AR267">
            <v>1.7869729999999999</v>
          </cell>
          <cell r="AS267">
            <v>2.6805669999999999</v>
          </cell>
          <cell r="AT267">
            <v>3.4810689999999997</v>
          </cell>
          <cell r="AU267">
            <v>1.0353289999999999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</row>
        <row r="268">
          <cell r="B268">
            <v>3.2318182260000002E-2</v>
          </cell>
          <cell r="C268">
            <v>2.3974544776000004E-2</v>
          </cell>
          <cell r="D268">
            <v>2.3248469244000002E-2</v>
          </cell>
          <cell r="E268">
            <v>1.8009847492000002E-2</v>
          </cell>
          <cell r="F268">
            <v>3.6877981140000002E-2</v>
          </cell>
          <cell r="G268">
            <v>3.5131344975999998E-2</v>
          </cell>
          <cell r="H268">
            <v>2.9705995592000007E-2</v>
          </cell>
          <cell r="I268">
            <v>3.0698772832000003E-2</v>
          </cell>
          <cell r="J268">
            <v>3.3414877132000004E-2</v>
          </cell>
          <cell r="K268">
            <v>8.2514049799999999E-3</v>
          </cell>
          <cell r="L268">
            <v>8.8750228839999997E-3</v>
          </cell>
          <cell r="M268">
            <v>1.0244070927999999E-2</v>
          </cell>
          <cell r="N268">
            <v>1.547708708E-2</v>
          </cell>
          <cell r="O268">
            <v>1.4403122916000001E-2</v>
          </cell>
          <cell r="P268">
            <v>1.1915778055999998E-2</v>
          </cell>
          <cell r="Q268">
            <v>9.310053116E-3</v>
          </cell>
          <cell r="R268">
            <v>5.0605751559999997E-3</v>
          </cell>
          <cell r="S268">
            <v>3.6494570839999997E-3</v>
          </cell>
          <cell r="T268">
            <v>5.9107179040000001E-3</v>
          </cell>
          <cell r="U268">
            <v>4.1961050040000003E-3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6.2601779999999998</v>
          </cell>
          <cell r="AC268">
            <v>4.6708119999999989</v>
          </cell>
          <cell r="AD268">
            <v>4.9509829999999999</v>
          </cell>
          <cell r="AE268">
            <v>4.7383019999999991</v>
          </cell>
          <cell r="AF268">
            <v>11.460210999999999</v>
          </cell>
          <cell r="AG268">
            <v>11.816381</v>
          </cell>
          <cell r="AH268">
            <v>11.810976999999999</v>
          </cell>
          <cell r="AI268">
            <v>13.282210000000001</v>
          </cell>
          <cell r="AJ268">
            <v>15.383469999999999</v>
          </cell>
          <cell r="AK268">
            <v>3.3028879999999998</v>
          </cell>
          <cell r="AL268">
            <v>3.8276110000000001</v>
          </cell>
          <cell r="AM268">
            <v>4.3977599999999999</v>
          </cell>
          <cell r="AN268">
            <v>6.0716779999999995</v>
          </cell>
          <cell r="AO268">
            <v>7.8135729999999999</v>
          </cell>
          <cell r="AP268">
            <v>6.5551069999999996</v>
          </cell>
          <cell r="AQ268">
            <v>4.0652349999999995</v>
          </cell>
          <cell r="AR268">
            <v>2.133702</v>
          </cell>
          <cell r="AS268">
            <v>1.6155369999999998</v>
          </cell>
          <cell r="AT268">
            <v>2.9365079999999999</v>
          </cell>
          <cell r="AU268">
            <v>1.285412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</row>
        <row r="269">
          <cell r="B269">
            <v>3.4912441200000001E-4</v>
          </cell>
          <cell r="C269">
            <v>0</v>
          </cell>
          <cell r="D269">
            <v>2.4682476000000001E-5</v>
          </cell>
          <cell r="E269">
            <v>0</v>
          </cell>
          <cell r="F269">
            <v>4.5644872000000004E-5</v>
          </cell>
          <cell r="G269">
            <v>2.42095672E-4</v>
          </cell>
          <cell r="H269">
            <v>0</v>
          </cell>
          <cell r="I269">
            <v>1.6030996800000001E-4</v>
          </cell>
          <cell r="J269">
            <v>2.1359884000000002E-4</v>
          </cell>
          <cell r="K269">
            <v>0</v>
          </cell>
          <cell r="L269">
            <v>1.4107766399999998E-4</v>
          </cell>
          <cell r="M269">
            <v>7.7590167200000009E-4</v>
          </cell>
          <cell r="N269">
            <v>3.0212000000000001E-4</v>
          </cell>
          <cell r="O269">
            <v>4.9970101999999999E-4</v>
          </cell>
          <cell r="P269">
            <v>2.8363571600000003E-4</v>
          </cell>
          <cell r="Q269">
            <v>1.47620928E-4</v>
          </cell>
          <cell r="R269">
            <v>1.4649471199999997E-4</v>
          </cell>
          <cell r="S269">
            <v>1.5244684000000002E-4</v>
          </cell>
          <cell r="T269">
            <v>1.1318216E-4</v>
          </cell>
          <cell r="U269">
            <v>2.2002234799999999E-4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6.4064999999999997E-2</v>
          </cell>
          <cell r="AC269">
            <v>0</v>
          </cell>
          <cell r="AD269">
            <v>5.4539999999999996E-3</v>
          </cell>
          <cell r="AE269">
            <v>0</v>
          </cell>
          <cell r="AF269">
            <v>1.0185E-2</v>
          </cell>
          <cell r="AG269">
            <v>4.0825E-2</v>
          </cell>
          <cell r="AH269">
            <v>0</v>
          </cell>
          <cell r="AI269">
            <v>5.2855999999999993E-2</v>
          </cell>
          <cell r="AJ269">
            <v>9.715E-2</v>
          </cell>
          <cell r="AK269">
            <v>0</v>
          </cell>
          <cell r="AL269">
            <v>4.2005999999999995E-2</v>
          </cell>
          <cell r="AM269">
            <v>0.32304500000000003</v>
          </cell>
          <cell r="AN269">
            <v>0.111957</v>
          </cell>
          <cell r="AO269">
            <v>0.230271</v>
          </cell>
          <cell r="AP269">
            <v>0.135214</v>
          </cell>
          <cell r="AQ269">
            <v>7.2810999999999987E-2</v>
          </cell>
          <cell r="AR269">
            <v>7.6676999999999995E-2</v>
          </cell>
          <cell r="AS269">
            <v>8.1046999999999994E-2</v>
          </cell>
          <cell r="AT269">
            <v>5.8200000000000002E-2</v>
          </cell>
          <cell r="AU269">
            <v>7.9173999999999994E-2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</row>
      </sheetData>
      <sheetData sheetId="33">
        <row r="23">
          <cell r="B23">
            <v>6.1999599199999986E-3</v>
          </cell>
          <cell r="C23">
            <v>3.8587662399999995E-3</v>
          </cell>
          <cell r="D23">
            <v>1.9181924999999999E-3</v>
          </cell>
          <cell r="E23">
            <v>1.1265099999999998E-3</v>
          </cell>
          <cell r="F23">
            <v>1.2369106399999997E-3</v>
          </cell>
          <cell r="G23">
            <v>1.4146145999999996E-3</v>
          </cell>
          <cell r="H23">
            <v>4.2019674199999992E-3</v>
          </cell>
          <cell r="I23">
            <v>5.9157362599999994E-3</v>
          </cell>
          <cell r="J23">
            <v>6.4606079999999988E-3</v>
          </cell>
          <cell r="K23">
            <v>4.1371644999999993E-3</v>
          </cell>
          <cell r="L23">
            <v>6.1701971799999989E-3</v>
          </cell>
          <cell r="M23">
            <v>7.3787761599999994E-3</v>
          </cell>
          <cell r="N23">
            <v>4.5386356399999992E-3</v>
          </cell>
          <cell r="O23">
            <v>3.8433142999999997E-3</v>
          </cell>
          <cell r="P23">
            <v>4.1458866399999997E-3</v>
          </cell>
          <cell r="Q23">
            <v>4.3211513799999999E-3</v>
          </cell>
          <cell r="R23">
            <v>5.121569319999999E-3</v>
          </cell>
          <cell r="S23">
            <v>4.5646610799999999E-3</v>
          </cell>
          <cell r="T23">
            <v>7.2716419999999992E-3</v>
          </cell>
          <cell r="U23">
            <v>7.7360779999999995E-3</v>
          </cell>
          <cell r="AB23">
            <v>1.2965469999999999</v>
          </cell>
          <cell r="AC23">
            <v>0.77344899999999994</v>
          </cell>
          <cell r="AD23">
            <v>0.435444</v>
          </cell>
          <cell r="AE23">
            <v>0.24981499999999998</v>
          </cell>
          <cell r="AF23">
            <v>0.31118999999999997</v>
          </cell>
          <cell r="AG23">
            <v>0.366755</v>
          </cell>
          <cell r="AH23">
            <v>1.062948</v>
          </cell>
          <cell r="AI23">
            <v>1.8341449999999999</v>
          </cell>
          <cell r="AJ23">
            <v>2.2087869999999996</v>
          </cell>
          <cell r="AK23">
            <v>1.5490659999999998</v>
          </cell>
          <cell r="AL23">
            <v>1.9695739999999999</v>
          </cell>
          <cell r="AM23">
            <v>2.7077420000000001</v>
          </cell>
          <cell r="AN23">
            <v>1.6451209999999998</v>
          </cell>
          <cell r="AO23">
            <v>1.2342029999999999</v>
          </cell>
          <cell r="AP23">
            <v>1.395526</v>
          </cell>
          <cell r="AQ23">
            <v>1.356438</v>
          </cell>
          <cell r="AR23">
            <v>1.8197179999999999</v>
          </cell>
          <cell r="AS23">
            <v>1.572098</v>
          </cell>
          <cell r="AT23">
            <v>2.6526019999999999</v>
          </cell>
          <cell r="AU23">
            <v>2.6824789999999998</v>
          </cell>
        </row>
        <row r="75">
          <cell r="B75">
            <v>4.6384547999999993E-4</v>
          </cell>
          <cell r="C75">
            <v>1.05332276E-3</v>
          </cell>
          <cell r="D75">
            <v>3.1269949199999999E-3</v>
          </cell>
          <cell r="E75">
            <v>3.3241674199999995E-3</v>
          </cell>
          <cell r="F75">
            <v>1.9546105599999998E-3</v>
          </cell>
          <cell r="G75">
            <v>4.9830072600000001E-3</v>
          </cell>
          <cell r="H75">
            <v>1.5548497999999999E-3</v>
          </cell>
          <cell r="I75">
            <v>4.4475864999999996E-3</v>
          </cell>
          <cell r="J75">
            <v>4.3106683199999997E-3</v>
          </cell>
          <cell r="K75">
            <v>2.5192008799999992E-3</v>
          </cell>
          <cell r="L75">
            <v>3.0783860799999995E-3</v>
          </cell>
          <cell r="M75">
            <v>2.7657695799999994E-3</v>
          </cell>
          <cell r="N75">
            <v>7.0073550399999988E-3</v>
          </cell>
          <cell r="O75">
            <v>4.9837706799999992E-3</v>
          </cell>
          <cell r="P75">
            <v>5.3711544599999985E-3</v>
          </cell>
          <cell r="Q75">
            <v>4.66638746E-3</v>
          </cell>
          <cell r="R75">
            <v>3.7669643199999994E-3</v>
          </cell>
          <cell r="S75">
            <v>3.06333846E-3</v>
          </cell>
          <cell r="T75">
            <v>2.0503732199999999E-3</v>
          </cell>
          <cell r="U75">
            <v>2.8220817799999996E-3</v>
          </cell>
          <cell r="AB75">
            <v>8.1420999999999993E-2</v>
          </cell>
          <cell r="AC75">
            <v>0.15087299999999998</v>
          </cell>
          <cell r="AD75">
            <v>0.49335299999999999</v>
          </cell>
          <cell r="AE75">
            <v>0.61765300000000001</v>
          </cell>
          <cell r="AF75">
            <v>0.379299</v>
          </cell>
          <cell r="AG75">
            <v>1.0014939999999999</v>
          </cell>
          <cell r="AH75">
            <v>0.31350499999999998</v>
          </cell>
          <cell r="AI75">
            <v>1.2069509999999999</v>
          </cell>
          <cell r="AJ75">
            <v>1.6052649999999999</v>
          </cell>
          <cell r="AK75">
            <v>0.63014300000000001</v>
          </cell>
          <cell r="AL75">
            <v>0.71911399999999992</v>
          </cell>
          <cell r="AM75">
            <v>0.72940799999999995</v>
          </cell>
          <cell r="AN75">
            <v>2.046726</v>
          </cell>
          <cell r="AO75">
            <v>1.4227829999999999</v>
          </cell>
          <cell r="AP75">
            <v>1.5277129999999999</v>
          </cell>
          <cell r="AQ75">
            <v>1.2618149999999999</v>
          </cell>
          <cell r="AR75">
            <v>1.075229</v>
          </cell>
          <cell r="AS75">
            <v>0.93792199999999992</v>
          </cell>
          <cell r="AT75">
            <v>0.64949499999999993</v>
          </cell>
          <cell r="AU75">
            <v>0.81379400000000002</v>
          </cell>
        </row>
        <row r="85">
          <cell r="B85">
            <v>1.6350458739999997E-2</v>
          </cell>
          <cell r="C85">
            <v>1.81067663E-2</v>
          </cell>
          <cell r="D85">
            <v>6.5525774999999993E-3</v>
          </cell>
          <cell r="E85">
            <v>6.9401049199999988E-3</v>
          </cell>
          <cell r="F85">
            <v>8.5849983800000002E-3</v>
          </cell>
          <cell r="G85">
            <v>9.1022832599999982E-3</v>
          </cell>
          <cell r="H85">
            <v>6.0629672599999988E-3</v>
          </cell>
          <cell r="I85">
            <v>4.9485655799999997E-3</v>
          </cell>
          <cell r="J85">
            <v>3.8214278199999994E-3</v>
          </cell>
          <cell r="K85">
            <v>1.1194902599999997E-3</v>
          </cell>
          <cell r="L85">
            <v>1.6641970799999998E-3</v>
          </cell>
          <cell r="M85">
            <v>1.19979566E-3</v>
          </cell>
          <cell r="N85">
            <v>7.7568525999999996E-4</v>
          </cell>
          <cell r="O85">
            <v>1.4167319599999997E-3</v>
          </cell>
          <cell r="P85">
            <v>2.6015066000000002E-3</v>
          </cell>
          <cell r="Q85">
            <v>1.4666468599999999E-3</v>
          </cell>
          <cell r="R85">
            <v>1.08328234E-3</v>
          </cell>
          <cell r="S85">
            <v>7.900944799999999E-4</v>
          </cell>
          <cell r="T85">
            <v>5.4924743999999997E-4</v>
          </cell>
          <cell r="U85">
            <v>4.7948627999999996E-4</v>
          </cell>
          <cell r="AB85">
            <v>2.8787019999999997</v>
          </cell>
          <cell r="AC85">
            <v>3.2351609999999997</v>
          </cell>
          <cell r="AD85">
            <v>1.4767329999999999</v>
          </cell>
          <cell r="AE85">
            <v>1.746777</v>
          </cell>
          <cell r="AF85">
            <v>2.170201</v>
          </cell>
          <cell r="AG85">
            <v>2.3474009999999996</v>
          </cell>
          <cell r="AH85">
            <v>1.5587690000000001</v>
          </cell>
          <cell r="AI85">
            <v>1.8112179999999998</v>
          </cell>
          <cell r="AJ85">
            <v>1.265998</v>
          </cell>
          <cell r="AK85">
            <v>0.34736600000000001</v>
          </cell>
          <cell r="AL85">
            <v>0.62995800000000002</v>
          </cell>
          <cell r="AM85">
            <v>0.53362799999999999</v>
          </cell>
          <cell r="AN85">
            <v>0.378716</v>
          </cell>
          <cell r="AO85">
            <v>0.71434900000000001</v>
          </cell>
          <cell r="AP85">
            <v>0.99343899999999996</v>
          </cell>
          <cell r="AQ85">
            <v>0.58477099999999993</v>
          </cell>
          <cell r="AR85">
            <v>0.490541</v>
          </cell>
          <cell r="AS85">
            <v>0.39449899999999999</v>
          </cell>
          <cell r="AT85">
            <v>0.267096</v>
          </cell>
          <cell r="AU85">
            <v>0.23385599999999998</v>
          </cell>
        </row>
        <row r="91">
          <cell r="B91">
            <v>3.131304917999999E-2</v>
          </cell>
          <cell r="C91">
            <v>3.6062077519999999E-2</v>
          </cell>
          <cell r="D91">
            <v>2.9040693639999997E-2</v>
          </cell>
          <cell r="E91">
            <v>3.1681876799999995E-2</v>
          </cell>
          <cell r="F91">
            <v>3.952802826E-2</v>
          </cell>
          <cell r="G91">
            <v>4.2832798959999988E-2</v>
          </cell>
          <cell r="H91">
            <v>2.8828742179999998E-2</v>
          </cell>
          <cell r="I91">
            <v>2.8884336179999994E-2</v>
          </cell>
          <cell r="J91">
            <v>3.403788667999999E-2</v>
          </cell>
          <cell r="K91">
            <v>1.7508447179999997E-2</v>
          </cell>
          <cell r="L91">
            <v>2.3425747519999995E-2</v>
          </cell>
          <cell r="M91">
            <v>1.9470402000000001E-2</v>
          </cell>
          <cell r="N91">
            <v>1.9656697759999998E-2</v>
          </cell>
          <cell r="O91">
            <v>1.3621543459999998E-2</v>
          </cell>
          <cell r="P91">
            <v>1.2923942499999999E-2</v>
          </cell>
          <cell r="Q91">
            <v>9.585895199999998E-3</v>
          </cell>
          <cell r="R91">
            <v>9.47491468E-3</v>
          </cell>
          <cell r="S91">
            <v>7.400891399999999E-3</v>
          </cell>
          <cell r="T91">
            <v>5.4119615199999995E-3</v>
          </cell>
          <cell r="U91">
            <v>4.1490999199999996E-3</v>
          </cell>
          <cell r="AB91">
            <v>5.7366539999999997</v>
          </cell>
          <cell r="AC91">
            <v>6.9488279999999998</v>
          </cell>
          <cell r="AD91">
            <v>6.0157929999999995</v>
          </cell>
          <cell r="AE91">
            <v>7.624593</v>
          </cell>
          <cell r="AF91">
            <v>10.299341</v>
          </cell>
          <cell r="AG91">
            <v>11.597257000000001</v>
          </cell>
          <cell r="AH91">
            <v>8.2738289999999992</v>
          </cell>
          <cell r="AI91">
            <v>9.6617459999999991</v>
          </cell>
          <cell r="AJ91">
            <v>12.237296999999998</v>
          </cell>
          <cell r="AK91">
            <v>5.6532459999999993</v>
          </cell>
          <cell r="AL91">
            <v>7.3431219999999993</v>
          </cell>
          <cell r="AM91">
            <v>6.6666719999999993</v>
          </cell>
          <cell r="AN91">
            <v>6.4987579999999996</v>
          </cell>
          <cell r="AO91">
            <v>4.8061809999999996</v>
          </cell>
          <cell r="AP91">
            <v>4.5403839999999995</v>
          </cell>
          <cell r="AQ91">
            <v>3.293107</v>
          </cell>
          <cell r="AR91">
            <v>3.188472</v>
          </cell>
          <cell r="AS91">
            <v>2.5455009999999998</v>
          </cell>
          <cell r="AT91">
            <v>1.9939519999999999</v>
          </cell>
          <cell r="AU91">
            <v>1.449719</v>
          </cell>
        </row>
        <row r="114">
          <cell r="B114">
            <v>5.481358791999999E-2</v>
          </cell>
          <cell r="C114">
            <v>6.0724823459999994E-2</v>
          </cell>
          <cell r="D114">
            <v>4.7607190399999999E-2</v>
          </cell>
          <cell r="E114">
            <v>5.1114724919999993E-2</v>
          </cell>
          <cell r="F114">
            <v>5.3183226039999996E-2</v>
          </cell>
          <cell r="G114">
            <v>5.5946872939999996E-2</v>
          </cell>
          <cell r="H114">
            <v>5.9176769959999993E-2</v>
          </cell>
          <cell r="I114">
            <v>6.3603236059999999E-2</v>
          </cell>
          <cell r="J114">
            <v>5.5158757499999995E-2</v>
          </cell>
          <cell r="K114">
            <v>3.4248430999999996E-2</v>
          </cell>
          <cell r="L114">
            <v>3.9013288999999993E-2</v>
          </cell>
          <cell r="M114">
            <v>3.1854550699999998E-2</v>
          </cell>
          <cell r="N114">
            <v>2.7691874139999996E-2</v>
          </cell>
          <cell r="O114">
            <v>2.8328547799999999E-2</v>
          </cell>
          <cell r="P114">
            <v>2.9368695579999996E-2</v>
          </cell>
          <cell r="Q114">
            <v>3.4799665460000004E-2</v>
          </cell>
          <cell r="R114">
            <v>3.4564162359999998E-2</v>
          </cell>
          <cell r="S114">
            <v>2.477196022E-2</v>
          </cell>
          <cell r="T114">
            <v>2.6248957139999994E-2</v>
          </cell>
          <cell r="U114">
            <v>2.525301856E-2</v>
          </cell>
          <cell r="AB114">
            <v>15.398211999999999</v>
          </cell>
          <cell r="AC114">
            <v>17.841746999999998</v>
          </cell>
          <cell r="AD114">
            <v>16.204038999999998</v>
          </cell>
          <cell r="AE114">
            <v>17.845987999999998</v>
          </cell>
          <cell r="AF114">
            <v>19.121351999999998</v>
          </cell>
          <cell r="AG114">
            <v>20.315877</v>
          </cell>
          <cell r="AH114">
            <v>20.554138999999999</v>
          </cell>
          <cell r="AI114">
            <v>24.670836999999999</v>
          </cell>
          <cell r="AJ114">
            <v>23.67409</v>
          </cell>
          <cell r="AK114">
            <v>13.215048999999999</v>
          </cell>
          <cell r="AL114">
            <v>13.867704999999999</v>
          </cell>
          <cell r="AM114">
            <v>11.788295</v>
          </cell>
          <cell r="AN114">
            <v>10.288172999999999</v>
          </cell>
          <cell r="AO114">
            <v>11.540633999999999</v>
          </cell>
          <cell r="AP114">
            <v>12.374848999999999</v>
          </cell>
          <cell r="AQ114">
            <v>12.906865999999999</v>
          </cell>
          <cell r="AR114">
            <v>12.974217999999999</v>
          </cell>
          <cell r="AS114">
            <v>9.5117119999999993</v>
          </cell>
          <cell r="AT114">
            <v>10.306936</v>
          </cell>
          <cell r="AU114">
            <v>9.6077649999999988</v>
          </cell>
        </row>
        <row r="193">
          <cell r="B193">
            <v>1.2268185999999998E-4</v>
          </cell>
          <cell r="C193">
            <v>2.6885151999999995E-4</v>
          </cell>
          <cell r="D193">
            <v>2.7374060000000001E-4</v>
          </cell>
          <cell r="E193">
            <v>8.5818249999999993E-4</v>
          </cell>
          <cell r="F193">
            <v>1.6413529999999999E-3</v>
          </cell>
          <cell r="G193">
            <v>5.837130599999999E-4</v>
          </cell>
          <cell r="H193">
            <v>5.1177442399999995E-3</v>
          </cell>
          <cell r="I193">
            <v>8.1014609199999994E-3</v>
          </cell>
          <cell r="J193">
            <v>4.1931441999999994E-3</v>
          </cell>
          <cell r="K193">
            <v>2.8098909999999997E-3</v>
          </cell>
          <cell r="L193">
            <v>8.5680461999999985E-3</v>
          </cell>
          <cell r="M193">
            <v>1.0021959639999998E-2</v>
          </cell>
          <cell r="N193">
            <v>1.0418283679999999E-2</v>
          </cell>
          <cell r="O193">
            <v>9.4194137799999984E-3</v>
          </cell>
          <cell r="P193">
            <v>1.486010596E-2</v>
          </cell>
          <cell r="Q193">
            <v>1.5328146259999998E-2</v>
          </cell>
          <cell r="R193">
            <v>1.3929914599999997E-2</v>
          </cell>
          <cell r="S193">
            <v>1.4329630139999999E-2</v>
          </cell>
          <cell r="T193">
            <v>1.3075860419999998E-2</v>
          </cell>
          <cell r="U193">
            <v>1.4011555319999997E-2</v>
          </cell>
          <cell r="AB193">
            <v>1.9632999999999998E-2</v>
          </cell>
          <cell r="AC193">
            <v>3.2334999999999996E-2</v>
          </cell>
          <cell r="AD193">
            <v>4.1856999999999998E-2</v>
          </cell>
          <cell r="AE193">
            <v>0.17250199999999999</v>
          </cell>
          <cell r="AF193">
            <v>0.347159</v>
          </cell>
          <cell r="AG193">
            <v>0.13899599999999998</v>
          </cell>
          <cell r="AH193">
            <v>1.423114</v>
          </cell>
          <cell r="AI193">
            <v>2.6829749999999999</v>
          </cell>
          <cell r="AJ193">
            <v>1.4238949999999999</v>
          </cell>
          <cell r="AK193">
            <v>0.905532</v>
          </cell>
          <cell r="AL193">
            <v>2.6277659999999998</v>
          </cell>
          <cell r="AM193">
            <v>3.4309369999999997</v>
          </cell>
          <cell r="AN193">
            <v>3.4085729999999996</v>
          </cell>
          <cell r="AO193">
            <v>4.1570809999999998</v>
          </cell>
          <cell r="AP193">
            <v>4.6988959999999995</v>
          </cell>
          <cell r="AQ193">
            <v>5.0374140000000001</v>
          </cell>
          <cell r="AR193">
            <v>5.1485249999999994</v>
          </cell>
          <cell r="AS193">
            <v>5.1049899999999999</v>
          </cell>
          <cell r="AT193">
            <v>4.879518</v>
          </cell>
          <cell r="AU193">
            <v>4.8929079999999994</v>
          </cell>
        </row>
        <row r="212">
          <cell r="B212">
            <v>4.4714014799999993E-2</v>
          </cell>
          <cell r="C212">
            <v>4.6440229779999995E-2</v>
          </cell>
          <cell r="D212">
            <v>3.2873088639999992E-2</v>
          </cell>
          <cell r="E212">
            <v>3.4910504999999994E-2</v>
          </cell>
          <cell r="F212">
            <v>3.3736415579999991E-2</v>
          </cell>
          <cell r="G212">
            <v>4.1635665959999998E-2</v>
          </cell>
          <cell r="H212">
            <v>3.4122073019999997E-2</v>
          </cell>
          <cell r="I212">
            <v>3.37974812E-2</v>
          </cell>
          <cell r="J212">
            <v>3.0516583999999999E-2</v>
          </cell>
          <cell r="K212">
            <v>1.3112153460000001E-2</v>
          </cell>
          <cell r="L212">
            <v>2.4643830679999999E-2</v>
          </cell>
          <cell r="M212">
            <v>1.7957681279999999E-2</v>
          </cell>
          <cell r="N212">
            <v>1.8730161239999998E-2</v>
          </cell>
          <cell r="O212">
            <v>1.8201034039999994E-2</v>
          </cell>
          <cell r="P212">
            <v>2.0543890219999996E-2</v>
          </cell>
          <cell r="Q212">
            <v>1.7042449759999998E-2</v>
          </cell>
          <cell r="R212">
            <v>1.6020725139999997E-2</v>
          </cell>
          <cell r="S212">
            <v>1.8325412979999997E-2</v>
          </cell>
          <cell r="T212">
            <v>2.493343286E-2</v>
          </cell>
          <cell r="U212">
            <v>1.8847070899999999E-2</v>
          </cell>
          <cell r="AB212">
            <v>9.2190569999999994</v>
          </cell>
          <cell r="AC212">
            <v>11.584031</v>
          </cell>
          <cell r="AD212">
            <v>9.1675439999999995</v>
          </cell>
          <cell r="AE212">
            <v>12.284146</v>
          </cell>
          <cell r="AF212">
            <v>12.466461000000001</v>
          </cell>
          <cell r="AG212">
            <v>14.827610999999999</v>
          </cell>
          <cell r="AH212">
            <v>13.694827</v>
          </cell>
          <cell r="AI212">
            <v>13.75656</v>
          </cell>
          <cell r="AJ212">
            <v>13.464933</v>
          </cell>
          <cell r="AK212">
            <v>5.6004439999999995</v>
          </cell>
          <cell r="AL212">
            <v>9.2752780000000001</v>
          </cell>
          <cell r="AM212">
            <v>7.9257549999999997</v>
          </cell>
          <cell r="AN212">
            <v>7.4724499999999994</v>
          </cell>
          <cell r="AO212">
            <v>8.6283139999999996</v>
          </cell>
          <cell r="AP212">
            <v>9.3590369999999989</v>
          </cell>
          <cell r="AQ212">
            <v>7.2151169999999993</v>
          </cell>
          <cell r="AR212">
            <v>6.4477630000000001</v>
          </cell>
          <cell r="AS212">
            <v>7.4829339999999993</v>
          </cell>
          <cell r="AT212">
            <v>10.573763</v>
          </cell>
          <cell r="AU212">
            <v>6.8988299999999994</v>
          </cell>
        </row>
        <row r="237">
          <cell r="B237">
            <v>2.5169542439999998E-2</v>
          </cell>
          <cell r="C237">
            <v>2.3932498799999997E-2</v>
          </cell>
          <cell r="D237">
            <v>1.7991750559999999E-2</v>
          </cell>
          <cell r="E237">
            <v>2.1187126099999998E-2</v>
          </cell>
          <cell r="F237">
            <v>1.5921767819999998E-2</v>
          </cell>
          <cell r="G237">
            <v>1.9199143179999996E-2</v>
          </cell>
          <cell r="H237">
            <v>1.6685195799999997E-2</v>
          </cell>
          <cell r="I237">
            <v>1.2537202439999999E-2</v>
          </cell>
          <cell r="J237">
            <v>1.5881011300000001E-2</v>
          </cell>
          <cell r="K237">
            <v>8.1826760399999979E-3</v>
          </cell>
          <cell r="L237">
            <v>1.580250406E-2</v>
          </cell>
          <cell r="M237">
            <v>8.0246534199999997E-3</v>
          </cell>
          <cell r="N237">
            <v>6.2382559399999987E-3</v>
          </cell>
          <cell r="O237">
            <v>4.611873419999999E-3</v>
          </cell>
          <cell r="P237">
            <v>6.1968503799999996E-3</v>
          </cell>
          <cell r="Q237">
            <v>5.8493240400000002E-3</v>
          </cell>
          <cell r="R237">
            <v>2.5704510999999997E-3</v>
          </cell>
          <cell r="S237">
            <v>1.46999846E-3</v>
          </cell>
          <cell r="T237">
            <v>1.7041183599999998E-3</v>
          </cell>
          <cell r="U237">
            <v>1.4152529999999998E-3</v>
          </cell>
          <cell r="AB237">
            <v>4.0833379999999995</v>
          </cell>
          <cell r="AC237">
            <v>3.6086679999999998</v>
          </cell>
          <cell r="AD237">
            <v>3.2256320000000001</v>
          </cell>
          <cell r="AE237">
            <v>4.5033539999999999</v>
          </cell>
          <cell r="AF237">
            <v>3.5860460000000001</v>
          </cell>
          <cell r="AG237">
            <v>4.9606880000000002</v>
          </cell>
          <cell r="AH237">
            <v>4.3032409999999999</v>
          </cell>
          <cell r="AI237">
            <v>3.6838150000000001</v>
          </cell>
          <cell r="AJ237">
            <v>5.901224</v>
          </cell>
          <cell r="AK237">
            <v>2.4524279999999998</v>
          </cell>
          <cell r="AL237">
            <v>4.7909090000000001</v>
          </cell>
          <cell r="AM237">
            <v>3.0021610000000001</v>
          </cell>
          <cell r="AN237">
            <v>2.414987</v>
          </cell>
          <cell r="AO237">
            <v>1.5718239999999999</v>
          </cell>
          <cell r="AP237">
            <v>2.272027</v>
          </cell>
          <cell r="AQ237">
            <v>1.9025399999999999</v>
          </cell>
          <cell r="AR237">
            <v>0.78197699999999992</v>
          </cell>
          <cell r="AS237">
            <v>0.79842799999999992</v>
          </cell>
          <cell r="AT237">
            <v>1.006956</v>
          </cell>
        </row>
        <row r="247">
          <cell r="B247">
            <v>1.6446226719999998E-2</v>
          </cell>
          <cell r="C247">
            <v>1.2727913799999999E-2</v>
          </cell>
          <cell r="D247">
            <v>1.8558080519999999E-2</v>
          </cell>
          <cell r="E247">
            <v>1.4122594359999999E-2</v>
          </cell>
          <cell r="F247">
            <v>2.0023660719999999E-2</v>
          </cell>
          <cell r="G247">
            <v>1.5613545639999999E-2</v>
          </cell>
          <cell r="H247">
            <v>1.8413102539999997E-2</v>
          </cell>
          <cell r="I247">
            <v>1.7853127319999995E-2</v>
          </cell>
          <cell r="J247">
            <v>1.9092192559999999E-2</v>
          </cell>
          <cell r="K247">
            <v>1.083441408E-2</v>
          </cell>
          <cell r="L247">
            <v>9.5075608599999965E-3</v>
          </cell>
          <cell r="M247">
            <v>9.0856156999999972E-3</v>
          </cell>
          <cell r="N247">
            <v>1.3442887219999998E-2</v>
          </cell>
          <cell r="O247">
            <v>8.2811359399999999E-3</v>
          </cell>
          <cell r="P247">
            <v>1.3517361899999997E-2</v>
          </cell>
          <cell r="Q247">
            <v>1.034687598E-2</v>
          </cell>
          <cell r="R247">
            <v>9.0287422399999984E-3</v>
          </cell>
          <cell r="S247">
            <v>1.007617576E-2</v>
          </cell>
          <cell r="T247">
            <v>9.6896325399999979E-3</v>
          </cell>
          <cell r="U247">
            <v>6.1124113399999994E-3</v>
          </cell>
          <cell r="AB247">
            <v>3.0705429999999998</v>
          </cell>
          <cell r="AC247">
            <v>2.2947380000000002</v>
          </cell>
          <cell r="AD247">
            <v>3.146369</v>
          </cell>
          <cell r="AE247">
            <v>2.5216909999999997</v>
          </cell>
          <cell r="AF247">
            <v>4.5290929999999996</v>
          </cell>
          <cell r="AG247">
            <v>4.1178489999999996</v>
          </cell>
          <cell r="AH247">
            <v>5.27867</v>
          </cell>
          <cell r="AI247">
            <v>5.9392009999999997</v>
          </cell>
          <cell r="AJ247">
            <v>6.0256349999999994</v>
          </cell>
          <cell r="AK247">
            <v>3.2803079999999998</v>
          </cell>
          <cell r="AL247">
            <v>2.6860029999999999</v>
          </cell>
          <cell r="AM247">
            <v>3.5578339999999997</v>
          </cell>
          <cell r="AN247">
            <v>5.3227549999999999</v>
          </cell>
          <cell r="AO247">
            <v>4.1076290000000002</v>
          </cell>
          <cell r="AP247">
            <v>4.9143239999999997</v>
          </cell>
          <cell r="AQ247">
            <v>3.4236119999999999</v>
          </cell>
          <cell r="AR247">
            <v>3.2189779999999999</v>
          </cell>
          <cell r="AS247">
            <v>3.6492969999999998</v>
          </cell>
          <cell r="AT247">
            <v>3.813069</v>
          </cell>
        </row>
        <row r="263">
          <cell r="B263">
            <v>0.21549867107999998</v>
          </cell>
          <cell r="C263">
            <v>0.22380437212000001</v>
          </cell>
          <cell r="D263">
            <v>0.16906311225999998</v>
          </cell>
          <cell r="E263">
            <v>0.17402642753999994</v>
          </cell>
          <cell r="F263">
            <v>0.18767103585999997</v>
          </cell>
          <cell r="G263">
            <v>0.21510287903999989</v>
          </cell>
          <cell r="H263">
            <v>0.18837923692</v>
          </cell>
          <cell r="I263">
            <v>0.20491951592000002</v>
          </cell>
          <cell r="J263">
            <v>0.20564647795999996</v>
          </cell>
          <cell r="K263">
            <v>0.1113214921</v>
          </cell>
          <cell r="L263">
            <v>0.14594020573999997</v>
          </cell>
          <cell r="M263">
            <v>0.12717838517999999</v>
          </cell>
          <cell r="N263">
            <v>0.18291575119999998</v>
          </cell>
          <cell r="O263">
            <v>0.10835417963999999</v>
          </cell>
          <cell r="P263">
            <v>0.12624844651999997</v>
          </cell>
          <cell r="Q263">
            <v>0.16267438011999999</v>
          </cell>
          <cell r="R263">
            <v>0.19248418882000001</v>
          </cell>
          <cell r="S263">
            <v>0.10388807877999999</v>
          </cell>
          <cell r="T263">
            <v>0.10886869812</v>
          </cell>
          <cell r="U263">
            <v>0.1017724778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45.814872000000001</v>
          </cell>
          <cell r="AC263">
            <v>50.332180999999999</v>
          </cell>
          <cell r="AD263">
            <v>42.256565999999985</v>
          </cell>
          <cell r="AE263">
            <v>49.485579999999999</v>
          </cell>
          <cell r="AF263">
            <v>55.994264000000015</v>
          </cell>
          <cell r="AG263">
            <v>64.654798999999997</v>
          </cell>
          <cell r="AH263">
            <v>60.339884999999981</v>
          </cell>
          <cell r="AI263">
            <v>71.08192099999998</v>
          </cell>
          <cell r="AJ263">
            <v>76.215690999999993</v>
          </cell>
          <cell r="AK263">
            <v>37.464265999999988</v>
          </cell>
          <cell r="AL263">
            <v>48.344570999999995</v>
          </cell>
          <cell r="AM263">
            <v>47.359847000000009</v>
          </cell>
          <cell r="AN263">
            <v>46.867945999999996</v>
          </cell>
          <cell r="AO263">
            <v>44.147311000000009</v>
          </cell>
          <cell r="AP263">
            <v>48.484856000000001</v>
          </cell>
          <cell r="AQ263">
            <v>45.460523999999999</v>
          </cell>
          <cell r="AR263">
            <v>45.659732999999996</v>
          </cell>
          <cell r="AS263">
            <v>39.177633</v>
          </cell>
          <cell r="AT263">
            <v>42.677653000000007</v>
          </cell>
          <cell r="AU263">
            <v>33.807693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0.16129523927999997</v>
          </cell>
          <cell r="C264">
            <v>0.17311239834</v>
          </cell>
          <cell r="D264">
            <v>0.12298453874</v>
          </cell>
          <cell r="E264">
            <v>0.12998715099999994</v>
          </cell>
          <cell r="F264">
            <v>0.14321219219999998</v>
          </cell>
          <cell r="G264">
            <v>0.15801913007999999</v>
          </cell>
          <cell r="H264">
            <v>0.14218819859999998</v>
          </cell>
          <cell r="I264">
            <v>0.15243706954</v>
          </cell>
          <cell r="J264">
            <v>0.14182110529999997</v>
          </cell>
          <cell r="K264">
            <v>7.5307648359999993E-2</v>
          </cell>
          <cell r="L264">
            <v>0.10613427131999997</v>
          </cell>
          <cell r="M264">
            <v>9.1303827019999978E-2</v>
          </cell>
          <cell r="N264">
            <v>8.4179530399999994E-2</v>
          </cell>
          <cell r="O264">
            <v>7.6246479399999983E-2</v>
          </cell>
          <cell r="P264">
            <v>8.6061850139999993E-2</v>
          </cell>
          <cell r="Q264">
            <v>8.4160394360000002E-2</v>
          </cell>
          <cell r="R264">
            <v>8.2407730999999998E-2</v>
          </cell>
          <cell r="S264">
            <v>7.1856681399999997E-2</v>
          </cell>
          <cell r="T264">
            <v>8.0048518479999983E-2</v>
          </cell>
          <cell r="U264">
            <v>7.2537420620000001E-2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36.238137999999999</v>
          </cell>
          <cell r="AC264">
            <v>42.083064999999991</v>
          </cell>
          <cell r="AD264">
            <v>34.407734999999995</v>
          </cell>
          <cell r="AE264">
            <v>40.684436000000005</v>
          </cell>
          <cell r="AF264">
            <v>46.116309000000001</v>
          </cell>
          <cell r="AG264">
            <v>51.240191999999993</v>
          </cell>
          <cell r="AH264">
            <v>48.390174999999999</v>
          </cell>
          <cell r="AI264">
            <v>56.941335999999993</v>
          </cell>
          <cell r="AJ264">
            <v>57.285567999999991</v>
          </cell>
          <cell r="AK264">
            <v>28.106930999999996</v>
          </cell>
          <cell r="AL264">
            <v>36.688290999999992</v>
          </cell>
          <cell r="AM264">
            <v>34.246836999999999</v>
          </cell>
          <cell r="AN264">
            <v>30.504230999999997</v>
          </cell>
          <cell r="AO264">
            <v>31.567732999999997</v>
          </cell>
          <cell r="AP264">
            <v>34.021882000000005</v>
          </cell>
          <cell r="AQ264">
            <v>30.929775999999997</v>
          </cell>
          <cell r="AR264">
            <v>30.885505000000002</v>
          </cell>
          <cell r="AS264">
            <v>27.278243999999997</v>
          </cell>
          <cell r="AT264">
            <v>31.721578000000001</v>
          </cell>
          <cell r="AU264">
            <v>26.686547999999998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  <row r="265">
          <cell r="B265">
            <v>3.8802723399999992E-3</v>
          </cell>
          <cell r="C265">
            <v>3.9263302399999995E-3</v>
          </cell>
          <cell r="D265">
            <v>2.2456996799999998E-3</v>
          </cell>
          <cell r="E265">
            <v>3.7634717399999996E-3</v>
          </cell>
          <cell r="F265">
            <v>3.9992275399999997E-3</v>
          </cell>
          <cell r="G265">
            <v>8.5952048000000007E-3</v>
          </cell>
          <cell r="H265">
            <v>5.063831359999999E-3</v>
          </cell>
          <cell r="I265">
            <v>4.9025901399999995E-3</v>
          </cell>
          <cell r="J265">
            <v>7.0776747999999993E-3</v>
          </cell>
          <cell r="K265">
            <v>2.9349030199999995E-3</v>
          </cell>
          <cell r="L265">
            <v>2.1238610399999997E-3</v>
          </cell>
          <cell r="M265">
            <v>2.2388288999999999E-3</v>
          </cell>
          <cell r="N265">
            <v>7.9845485999999991E-4</v>
          </cell>
          <cell r="O265">
            <v>1.6335591999999997E-4</v>
          </cell>
          <cell r="P265">
            <v>4.5202710000000001E-4</v>
          </cell>
          <cell r="Q265">
            <v>4.3893192E-4</v>
          </cell>
          <cell r="R265">
            <v>8.0191019999999993E-5</v>
          </cell>
          <cell r="S265">
            <v>1.8320749999999999E-4</v>
          </cell>
          <cell r="T265">
            <v>4.9163449999999986E-4</v>
          </cell>
          <cell r="U265">
            <v>5.6675555999999988E-4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0.69809599999999994</v>
          </cell>
          <cell r="AC265">
            <v>0.73508200000000001</v>
          </cell>
          <cell r="AD265">
            <v>0.46808499999999997</v>
          </cell>
          <cell r="AE265">
            <v>0.86616199999999988</v>
          </cell>
          <cell r="AF265">
            <v>0.845549</v>
          </cell>
          <cell r="AG265">
            <v>1.986297</v>
          </cell>
          <cell r="AH265">
            <v>1.1450469999999999</v>
          </cell>
          <cell r="AI265">
            <v>1.2245109999999999</v>
          </cell>
          <cell r="AJ265">
            <v>2.2470870000000001</v>
          </cell>
          <cell r="AK265">
            <v>0.8544989999999999</v>
          </cell>
          <cell r="AL265">
            <v>0.63239199999999995</v>
          </cell>
          <cell r="AM265">
            <v>0.65204800000000007</v>
          </cell>
          <cell r="AN265">
            <v>0.24893699999999999</v>
          </cell>
          <cell r="AO265">
            <v>5.9173000000000003E-2</v>
          </cell>
          <cell r="AP265">
            <v>0.12396499999999999</v>
          </cell>
          <cell r="AQ265">
            <v>0.14066300000000001</v>
          </cell>
          <cell r="AR265">
            <v>3.1301999999999996E-2</v>
          </cell>
          <cell r="AS265">
            <v>6.3991999999999993E-2</v>
          </cell>
          <cell r="AT265">
            <v>0.15648499999999999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</row>
        <row r="266">
          <cell r="B266">
            <v>3.2880241380000001E-2</v>
          </cell>
          <cell r="C266">
            <v>3.2133241559999998E-2</v>
          </cell>
          <cell r="D266">
            <v>2.3303422099999999E-2</v>
          </cell>
          <cell r="E266">
            <v>2.5614826439999999E-2</v>
          </cell>
          <cell r="F266">
            <v>1.939488726E-2</v>
          </cell>
          <cell r="G266">
            <v>3.0479695119999997E-2</v>
          </cell>
          <cell r="H266">
            <v>2.0613449219999996E-2</v>
          </cell>
          <cell r="I266">
            <v>2.5053055719999995E-2</v>
          </cell>
          <cell r="J266">
            <v>3.1046924159999999E-2</v>
          </cell>
          <cell r="K266">
            <v>1.6676322039999997E-2</v>
          </cell>
          <cell r="L266">
            <v>2.145656814E-2</v>
          </cell>
          <cell r="M266">
            <v>1.6232671279999999E-2</v>
          </cell>
          <cell r="N266">
            <v>7.7369547359999999E-2</v>
          </cell>
          <cell r="O266">
            <v>1.5634376099999996E-2</v>
          </cell>
          <cell r="P266">
            <v>1.7070185579999998E-2</v>
          </cell>
          <cell r="Q266">
            <v>6.0026815519999999E-2</v>
          </cell>
          <cell r="R266">
            <v>9.3899298079999971E-2</v>
          </cell>
          <cell r="S266">
            <v>1.5205077939999999E-2</v>
          </cell>
          <cell r="T266">
            <v>1.036721168E-2</v>
          </cell>
          <cell r="U266">
            <v>1.5341015339999998E-2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5.4959999999999996</v>
          </cell>
          <cell r="AC266">
            <v>4.8020819999999995</v>
          </cell>
          <cell r="AD266">
            <v>3.8391039999999998</v>
          </cell>
          <cell r="AE266">
            <v>5.2633409999999996</v>
          </cell>
          <cell r="AF266">
            <v>4.1897149999999996</v>
          </cell>
          <cell r="AG266">
            <v>6.6972810000000003</v>
          </cell>
          <cell r="AH266">
            <v>4.9575519999999997</v>
          </cell>
          <cell r="AI266">
            <v>5.5073439999999998</v>
          </cell>
          <cell r="AJ266">
            <v>8.846763000000001</v>
          </cell>
          <cell r="AK266">
            <v>3.7022049999999997</v>
          </cell>
          <cell r="AL266">
            <v>6.3835100000000002</v>
          </cell>
          <cell r="AM266">
            <v>5.9049989999999992</v>
          </cell>
          <cell r="AN266">
            <v>8.4022469999999991</v>
          </cell>
          <cell r="AO266">
            <v>5.3141879999999997</v>
          </cell>
          <cell r="AP266">
            <v>5.7825119999999997</v>
          </cell>
          <cell r="AQ266">
            <v>8.4352459999999994</v>
          </cell>
          <cell r="AR266">
            <v>9.2629219999999979</v>
          </cell>
          <cell r="AS266">
            <v>5.9752949999999991</v>
          </cell>
          <cell r="AT266">
            <v>4.0995699999999999</v>
          </cell>
          <cell r="AU266">
            <v>4.9564639999999995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</row>
        <row r="267">
          <cell r="B267">
            <v>6.5874899999999995E-5</v>
          </cell>
          <cell r="C267">
            <v>4.079376E-5</v>
          </cell>
          <cell r="D267">
            <v>9.3991099999999982E-5</v>
          </cell>
          <cell r="E267">
            <v>1.3964999999999998E-5</v>
          </cell>
          <cell r="F267">
            <v>1.0304839999999999E-4</v>
          </cell>
          <cell r="G267">
            <v>2.2884245999999999E-4</v>
          </cell>
          <cell r="H267">
            <v>4.6744179999999991E-5</v>
          </cell>
          <cell r="I267">
            <v>2.5021555999999996E-4</v>
          </cell>
          <cell r="J267">
            <v>0</v>
          </cell>
          <cell r="K267">
            <v>3.198384E-5</v>
          </cell>
          <cell r="L267">
            <v>4.2581279999999997E-5</v>
          </cell>
          <cell r="M267">
            <v>1.6835938E-4</v>
          </cell>
          <cell r="N267">
            <v>0</v>
          </cell>
          <cell r="O267">
            <v>2.8786519999999998E-5</v>
          </cell>
          <cell r="P267">
            <v>4.7606019999999999E-5</v>
          </cell>
          <cell r="Q267">
            <v>9.7672539999999993E-5</v>
          </cell>
          <cell r="R267">
            <v>0</v>
          </cell>
          <cell r="S267">
            <v>0</v>
          </cell>
          <cell r="T267">
            <v>3.048626E-5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2.2088999999999998E-2</v>
          </cell>
          <cell r="AC267">
            <v>8.4739999999999989E-3</v>
          </cell>
          <cell r="AD267">
            <v>1.8050999999999998E-2</v>
          </cell>
          <cell r="AE267">
            <v>4.2389999999999997E-3</v>
          </cell>
          <cell r="AF267">
            <v>3.9835999999999996E-2</v>
          </cell>
          <cell r="AG267">
            <v>7.6713999999999991E-2</v>
          </cell>
          <cell r="AH267">
            <v>1.6434999999999998E-2</v>
          </cell>
          <cell r="AI267">
            <v>0.10877999999999999</v>
          </cell>
          <cell r="AJ267">
            <v>0</v>
          </cell>
          <cell r="AK267">
            <v>1.3802999999999999E-2</v>
          </cell>
          <cell r="AL267">
            <v>3.8823999999999997E-2</v>
          </cell>
          <cell r="AM267">
            <v>4.0363999999999997E-2</v>
          </cell>
          <cell r="AN267">
            <v>0</v>
          </cell>
          <cell r="AO267">
            <v>1.7579999999999998E-2</v>
          </cell>
          <cell r="AP267">
            <v>6.3287999999999997E-2</v>
          </cell>
          <cell r="AQ267">
            <v>3.9433999999999997E-2</v>
          </cell>
          <cell r="AR267">
            <v>0</v>
          </cell>
          <cell r="AS267">
            <v>0</v>
          </cell>
          <cell r="AT267">
            <v>1.8733E-2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</row>
        <row r="268">
          <cell r="B268">
            <v>1.6600618439999999E-2</v>
          </cell>
          <cell r="C268">
            <v>1.2727913799999999E-2</v>
          </cell>
          <cell r="D268">
            <v>1.8558080519999999E-2</v>
          </cell>
          <cell r="E268">
            <v>1.4122594359999999E-2</v>
          </cell>
          <cell r="F268">
            <v>2.0231438639999998E-2</v>
          </cell>
          <cell r="G268">
            <v>1.6764301539999998E-2</v>
          </cell>
          <cell r="H268">
            <v>1.9623769619999995E-2</v>
          </cell>
          <cell r="I268">
            <v>1.9552196999999993E-2</v>
          </cell>
          <cell r="J268">
            <v>2.008473698E-2</v>
          </cell>
          <cell r="K268">
            <v>1.40018942E-2</v>
          </cell>
          <cell r="L268">
            <v>1.2545496319999997E-2</v>
          </cell>
          <cell r="M268">
            <v>1.1830852739999998E-2</v>
          </cell>
          <cell r="N268">
            <v>1.6491497259999998E-2</v>
          </cell>
          <cell r="O268">
            <v>1.055294884E-2</v>
          </cell>
          <cell r="P268">
            <v>1.7139973339999996E-2</v>
          </cell>
          <cell r="Q268">
            <v>1.2652111779999999E-2</v>
          </cell>
          <cell r="R268">
            <v>1.0656952179999998E-2</v>
          </cell>
          <cell r="S268">
            <v>1.191466136E-2</v>
          </cell>
          <cell r="T268">
            <v>1.1811913539999998E-2</v>
          </cell>
          <cell r="U268">
            <v>8.1915471399999981E-3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3.2159519999999997</v>
          </cell>
          <cell r="AC268">
            <v>2.2947380000000002</v>
          </cell>
          <cell r="AD268">
            <v>3.146369</v>
          </cell>
          <cell r="AE268">
            <v>2.5216909999999997</v>
          </cell>
          <cell r="AF268">
            <v>4.5738059999999994</v>
          </cell>
          <cell r="AG268">
            <v>4.3806149999999997</v>
          </cell>
          <cell r="AH268">
            <v>5.5746529999999996</v>
          </cell>
          <cell r="AI268">
            <v>6.4490609999999995</v>
          </cell>
          <cell r="AJ268">
            <v>6.3714679999999992</v>
          </cell>
          <cell r="AK268">
            <v>4.2358479999999998</v>
          </cell>
          <cell r="AL268">
            <v>3.6449699999999998</v>
          </cell>
          <cell r="AM268">
            <v>4.4548100000000002</v>
          </cell>
          <cell r="AN268">
            <v>6.4228730000000001</v>
          </cell>
          <cell r="AO268">
            <v>5.1926589999999999</v>
          </cell>
          <cell r="AP268">
            <v>6.1575759999999997</v>
          </cell>
          <cell r="AQ268">
            <v>4.1649500000000002</v>
          </cell>
          <cell r="AR268">
            <v>3.7577689999999997</v>
          </cell>
          <cell r="AS268">
            <v>4.2930630000000001</v>
          </cell>
          <cell r="AT268">
            <v>4.642925</v>
          </cell>
          <cell r="AU268">
            <v>0.61291800000000007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</row>
        <row r="269">
          <cell r="B269">
            <v>1.3970053999999999E-4</v>
          </cell>
          <cell r="C269">
            <v>2.9920743999999999E-4</v>
          </cell>
          <cell r="D269">
            <v>0</v>
          </cell>
          <cell r="E269">
            <v>5.4537979999999997E-5</v>
          </cell>
          <cell r="F269">
            <v>0</v>
          </cell>
          <cell r="G269">
            <v>0</v>
          </cell>
          <cell r="H269">
            <v>0</v>
          </cell>
          <cell r="I269">
            <v>8.0526179999999993E-5</v>
          </cell>
          <cell r="J269">
            <v>3.6787001999999999E-4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3.2475999999999998E-2</v>
          </cell>
          <cell r="AC269">
            <v>7.0687E-2</v>
          </cell>
          <cell r="AD269">
            <v>0</v>
          </cell>
          <cell r="AE269">
            <v>1.0319999999999999E-2</v>
          </cell>
          <cell r="AF269">
            <v>0</v>
          </cell>
          <cell r="AG269">
            <v>0</v>
          </cell>
          <cell r="AH269">
            <v>0</v>
          </cell>
          <cell r="AI269">
            <v>2.9248E-2</v>
          </cell>
          <cell r="AJ269">
            <v>0.125893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</row>
      </sheetData>
      <sheetData sheetId="34">
        <row r="23">
          <cell r="B23">
            <v>5.0592221399999998E-3</v>
          </cell>
          <cell r="C23">
            <v>6.5252945800000003E-3</v>
          </cell>
          <cell r="D23">
            <v>2.7917883E-3</v>
          </cell>
          <cell r="E23">
            <v>1.26910504E-3</v>
          </cell>
          <cell r="F23">
            <v>3.9302514999999998E-3</v>
          </cell>
          <cell r="G23">
            <v>7.6073981199999991E-3</v>
          </cell>
          <cell r="H23">
            <v>1.028417446E-2</v>
          </cell>
          <cell r="I23">
            <v>7.2473731399999991E-3</v>
          </cell>
          <cell r="J23">
            <v>8.573088999999999E-3</v>
          </cell>
          <cell r="K23">
            <v>3.8799100199999994E-3</v>
          </cell>
          <cell r="L23">
            <v>3.647783439999999E-3</v>
          </cell>
          <cell r="M23">
            <v>3.7670876599999997E-3</v>
          </cell>
          <cell r="N23">
            <v>3.2933065199999994E-3</v>
          </cell>
          <cell r="O23">
            <v>1.9551421399999994E-3</v>
          </cell>
          <cell r="P23">
            <v>6.7430664E-4</v>
          </cell>
          <cell r="Q23">
            <v>1.2495209999999996E-4</v>
          </cell>
          <cell r="R23">
            <v>5.156507999999999E-5</v>
          </cell>
          <cell r="S23">
            <v>9.6934879999999984E-5</v>
          </cell>
          <cell r="T23">
            <v>4.9546139999999992E-5</v>
          </cell>
          <cell r="U23">
            <v>0</v>
          </cell>
          <cell r="AB23">
            <v>1.1820469999999998</v>
          </cell>
          <cell r="AC23">
            <v>1.2734739999999998</v>
          </cell>
          <cell r="AD23">
            <v>0.61232299999999995</v>
          </cell>
          <cell r="AE23">
            <v>0.32186099999999995</v>
          </cell>
          <cell r="AF23">
            <v>1.0604239999999998</v>
          </cell>
          <cell r="AG23">
            <v>2.1000749999999999</v>
          </cell>
          <cell r="AH23">
            <v>2.9428879999999999</v>
          </cell>
          <cell r="AI23">
            <v>2.3539969999999997</v>
          </cell>
          <cell r="AJ23">
            <v>3.1805619999999997</v>
          </cell>
          <cell r="AK23">
            <v>1.6065609999999999</v>
          </cell>
          <cell r="AL23">
            <v>1.395016</v>
          </cell>
          <cell r="AM23">
            <v>1.5498029999999998</v>
          </cell>
          <cell r="AN23">
            <v>1.268888</v>
          </cell>
          <cell r="AO23">
            <v>0.72307399999999999</v>
          </cell>
          <cell r="AP23">
            <v>0.24290099999999998</v>
          </cell>
          <cell r="AQ23">
            <v>4.1883999999999998E-2</v>
          </cell>
          <cell r="AR23">
            <v>2.0725E-2</v>
          </cell>
          <cell r="AS23">
            <v>5.5576999999999994E-2</v>
          </cell>
          <cell r="AT23">
            <v>1.3172E-2</v>
          </cell>
          <cell r="AU23">
            <v>0</v>
          </cell>
        </row>
        <row r="35">
          <cell r="B35">
            <v>2.6659893400000001E-3</v>
          </cell>
          <cell r="C35">
            <v>3.2185091399999999E-3</v>
          </cell>
          <cell r="D35">
            <v>2.2313698399999997E-3</v>
          </cell>
          <cell r="F35">
            <v>1.1339713E-3</v>
          </cell>
          <cell r="G35">
            <v>2.5268306000000001E-3</v>
          </cell>
          <cell r="H35">
            <v>4.9605903199999996E-3</v>
          </cell>
          <cell r="I35">
            <v>6.99705356E-3</v>
          </cell>
          <cell r="J35">
            <v>6.7789532999999996E-3</v>
          </cell>
          <cell r="K35">
            <v>7.845703879999999E-3</v>
          </cell>
          <cell r="L35">
            <v>1.3145939799999997E-2</v>
          </cell>
          <cell r="M35">
            <v>1.6554899059999999E-2</v>
          </cell>
          <cell r="N35">
            <v>1.8535218379999996E-2</v>
          </cell>
          <cell r="O35">
            <v>1.0822168839999998E-2</v>
          </cell>
          <cell r="P35">
            <v>2.2677980220000001E-2</v>
          </cell>
          <cell r="Q35">
            <v>1.9204125079999999E-2</v>
          </cell>
          <cell r="R35">
            <v>2.599277379999999E-2</v>
          </cell>
          <cell r="S35">
            <v>2.9489262319999994E-2</v>
          </cell>
          <cell r="T35">
            <v>2.9559567799999995E-2</v>
          </cell>
          <cell r="U35">
            <v>2.4387407379999993E-2</v>
          </cell>
          <cell r="AB35">
            <v>0.55033200000000004</v>
          </cell>
          <cell r="AC35">
            <v>0.69352900000000006</v>
          </cell>
          <cell r="AD35">
            <v>0.52522400000000002</v>
          </cell>
          <cell r="AF35">
            <v>0.41339699999999996</v>
          </cell>
          <cell r="AG35">
            <v>0.72352899999999987</v>
          </cell>
          <cell r="AH35">
            <v>1.862419</v>
          </cell>
          <cell r="AI35">
            <v>2.0316389999999998</v>
          </cell>
          <cell r="AJ35">
            <v>1.172364</v>
          </cell>
          <cell r="AK35">
            <v>1.120295</v>
          </cell>
          <cell r="AL35">
            <v>1.9946269999999999</v>
          </cell>
          <cell r="AM35">
            <v>3.296586</v>
          </cell>
          <cell r="AN35">
            <v>3.0264899999999999</v>
          </cell>
          <cell r="AO35">
            <v>2.7070970000000001</v>
          </cell>
          <cell r="AP35">
            <v>3.8121109999999998</v>
          </cell>
          <cell r="AQ35">
            <v>3.0005059999999997</v>
          </cell>
          <cell r="AR35">
            <v>4.4238379999999999</v>
          </cell>
          <cell r="AS35">
            <v>4.4352479999999996</v>
          </cell>
          <cell r="AT35">
            <v>4.5305419999999996</v>
          </cell>
          <cell r="AU35">
            <v>2.693657</v>
          </cell>
        </row>
        <row r="85">
          <cell r="B85">
            <v>1.9516230020000001E-2</v>
          </cell>
          <cell r="C85">
            <v>1.963735032E-2</v>
          </cell>
          <cell r="D85">
            <v>1.5837817939999999E-2</v>
          </cell>
          <cell r="E85">
            <v>1.3847420020000001E-2</v>
          </cell>
          <cell r="F85">
            <v>1.5745754919999997E-2</v>
          </cell>
          <cell r="G85">
            <v>1.350164354E-2</v>
          </cell>
          <cell r="H85">
            <v>1.289798692E-2</v>
          </cell>
          <cell r="I85">
            <v>1.2295466960000001E-2</v>
          </cell>
          <cell r="J85">
            <v>1.0982885479999999E-2</v>
          </cell>
          <cell r="K85">
            <v>9.9224428799999983E-3</v>
          </cell>
          <cell r="L85">
            <v>8.6504559399999993E-3</v>
          </cell>
          <cell r="M85">
            <v>5.4847483599999997E-3</v>
          </cell>
          <cell r="N85">
            <v>2.7224488199999995E-3</v>
          </cell>
          <cell r="O85">
            <v>1.1079118399999997E-3</v>
          </cell>
          <cell r="P85">
            <v>2.5230953999999994E-4</v>
          </cell>
          <cell r="Q85">
            <v>8.6939999999999983E-8</v>
          </cell>
          <cell r="R85">
            <v>0</v>
          </cell>
          <cell r="S85">
            <v>1.9068839999999995E-5</v>
          </cell>
          <cell r="T85">
            <v>0</v>
          </cell>
          <cell r="U85">
            <v>0</v>
          </cell>
          <cell r="AB85">
            <v>4.5189269999999997</v>
          </cell>
          <cell r="AC85">
            <v>4.5324340000000003</v>
          </cell>
          <cell r="AD85">
            <v>3.899896</v>
          </cell>
          <cell r="AE85">
            <v>3.982748</v>
          </cell>
          <cell r="AF85">
            <v>4.7174199999999997</v>
          </cell>
          <cell r="AG85">
            <v>4.074567</v>
          </cell>
          <cell r="AH85">
            <v>3.8440179999999997</v>
          </cell>
          <cell r="AI85">
            <v>4.2718929999999995</v>
          </cell>
          <cell r="AJ85">
            <v>4.1351069999999996</v>
          </cell>
          <cell r="AK85">
            <v>3.608098</v>
          </cell>
          <cell r="AL85">
            <v>3.1378879999999998</v>
          </cell>
          <cell r="AM85">
            <v>2.1069040000000001</v>
          </cell>
          <cell r="AN85">
            <v>1.043042</v>
          </cell>
          <cell r="AO85">
            <v>0.40255599999999997</v>
          </cell>
          <cell r="AP85">
            <v>8.2358000000000001E-2</v>
          </cell>
          <cell r="AQ85">
            <v>1.5149999999999999E-3</v>
          </cell>
          <cell r="AR85">
            <v>0</v>
          </cell>
          <cell r="AS85">
            <v>1.2135999999999999E-2</v>
          </cell>
          <cell r="AT85">
            <v>0</v>
          </cell>
          <cell r="AU85">
            <v>0</v>
          </cell>
        </row>
        <row r="140">
          <cell r="B140">
            <v>7.4633546400000002E-3</v>
          </cell>
          <cell r="C140">
            <v>8.4541196600000004E-3</v>
          </cell>
          <cell r="D140">
            <v>1.081119186E-2</v>
          </cell>
          <cell r="E140">
            <v>7.0759564400000004E-3</v>
          </cell>
          <cell r="F140">
            <v>7.4088239399999999E-3</v>
          </cell>
          <cell r="G140">
            <v>6.3322459199999992E-3</v>
          </cell>
          <cell r="H140">
            <v>5.9815525E-3</v>
          </cell>
          <cell r="I140">
            <v>1.077161162E-2</v>
          </cell>
          <cell r="J140">
            <v>6.1783524599999997E-3</v>
          </cell>
          <cell r="K140">
            <v>1.2496697639999998E-2</v>
          </cell>
          <cell r="L140">
            <v>2.3549943339999997E-2</v>
          </cell>
          <cell r="M140">
            <v>1.6629538659999998E-2</v>
          </cell>
          <cell r="N140">
            <v>1.8146992639999995E-2</v>
          </cell>
          <cell r="O140">
            <v>1.7826248439999998E-2</v>
          </cell>
          <cell r="P140">
            <v>2.0705404999999993E-2</v>
          </cell>
          <cell r="Q140">
            <v>2.3360881039999996E-2</v>
          </cell>
          <cell r="R140">
            <v>2.4569591759999999E-2</v>
          </cell>
          <cell r="S140">
            <v>2.4720126759999995E-2</v>
          </cell>
          <cell r="T140">
            <v>2.8542096099999997E-2</v>
          </cell>
          <cell r="U140">
            <v>3.3410372239999993E-2</v>
          </cell>
          <cell r="AB140">
            <v>1.2947029999999999</v>
          </cell>
          <cell r="AC140">
            <v>1.3153919999999997</v>
          </cell>
          <cell r="AD140">
            <v>1.8861689999999998</v>
          </cell>
          <cell r="AE140">
            <v>2.254524</v>
          </cell>
          <cell r="AF140">
            <v>2.5591689999999998</v>
          </cell>
          <cell r="AG140">
            <v>1.8008790000000001</v>
          </cell>
          <cell r="AH140">
            <v>1.5879099999999999</v>
          </cell>
          <cell r="AI140">
            <v>3.1639140000000001</v>
          </cell>
          <cell r="AJ140">
            <v>2.1644029999999996</v>
          </cell>
          <cell r="AK140">
            <v>2.8502049999999999</v>
          </cell>
          <cell r="AL140">
            <v>2.9721329999999999</v>
          </cell>
          <cell r="AM140">
            <v>4.1344709999999996</v>
          </cell>
          <cell r="AN140">
            <v>3.2820489999999998</v>
          </cell>
          <cell r="AO140">
            <v>2.8157540000000001</v>
          </cell>
          <cell r="AP140">
            <v>3.5706359999999999</v>
          </cell>
          <cell r="AQ140">
            <v>4.4319660000000001</v>
          </cell>
          <cell r="AR140">
            <v>5.0752419999999994</v>
          </cell>
          <cell r="AS140">
            <v>4.0827919999999995</v>
          </cell>
          <cell r="AT140">
            <v>4.6984729999999999</v>
          </cell>
          <cell r="AU140">
            <v>5.8487529999999994</v>
          </cell>
        </row>
        <row r="144">
          <cell r="B144">
            <v>1.5938871199999999E-3</v>
          </cell>
          <cell r="C144">
            <v>1.3912106599999999E-3</v>
          </cell>
          <cell r="D144">
            <v>3.38395274E-3</v>
          </cell>
          <cell r="E144">
            <v>2.12963716E-3</v>
          </cell>
          <cell r="F144">
            <v>2.7768732599999998E-3</v>
          </cell>
          <cell r="G144">
            <v>2.4841817E-3</v>
          </cell>
          <cell r="H144">
            <v>3.25853052E-3</v>
          </cell>
          <cell r="I144">
            <v>3.77423606E-3</v>
          </cell>
          <cell r="J144">
            <v>1.50812242E-3</v>
          </cell>
          <cell r="K144">
            <v>1.3759993799999997E-3</v>
          </cell>
          <cell r="L144">
            <v>1.8866720599999998E-3</v>
          </cell>
          <cell r="M144">
            <v>4.1519130799999989E-3</v>
          </cell>
          <cell r="N144">
            <v>3.8440617599999993E-3</v>
          </cell>
          <cell r="O144">
            <v>5.0368238199999995E-3</v>
          </cell>
          <cell r="P144">
            <v>4.9595341599999992E-3</v>
          </cell>
          <cell r="Q144">
            <v>3.6792106399999992E-3</v>
          </cell>
          <cell r="R144">
            <v>9.3582505799999979E-3</v>
          </cell>
          <cell r="S144">
            <v>1.20735993E-2</v>
          </cell>
          <cell r="T144">
            <v>4.4485169399999993E-3</v>
          </cell>
          <cell r="U144">
            <v>2.5761964199999998E-3</v>
          </cell>
          <cell r="AB144">
            <v>0.315946</v>
          </cell>
          <cell r="AC144">
            <v>0.24645099999999998</v>
          </cell>
          <cell r="AD144">
            <v>0.63918399999999997</v>
          </cell>
          <cell r="AE144">
            <v>0.54104099999999988</v>
          </cell>
          <cell r="AF144">
            <v>0.68644400000000005</v>
          </cell>
          <cell r="AG144">
            <v>0.597024</v>
          </cell>
          <cell r="AH144">
            <v>0.87884099999999987</v>
          </cell>
          <cell r="AI144">
            <v>1.111659</v>
          </cell>
          <cell r="AJ144">
            <v>0.43839499999999998</v>
          </cell>
          <cell r="AK144">
            <v>0.19627699999999998</v>
          </cell>
          <cell r="AL144">
            <v>0.30495699999999998</v>
          </cell>
          <cell r="AM144">
            <v>1.0543689999999999</v>
          </cell>
          <cell r="AN144">
            <v>0.86164599999999991</v>
          </cell>
          <cell r="AO144">
            <v>1.2645649999999999</v>
          </cell>
          <cell r="AP144">
            <v>1.1793549999999999</v>
          </cell>
          <cell r="AQ144">
            <v>0.93736199999999992</v>
          </cell>
          <cell r="AR144">
            <v>1.318128</v>
          </cell>
          <cell r="AS144">
            <v>1.2770859999999999</v>
          </cell>
          <cell r="AT144">
            <v>1.044567</v>
          </cell>
          <cell r="AU144">
            <v>0.44560299999999997</v>
          </cell>
        </row>
        <row r="154">
          <cell r="B154">
            <v>5.2407496400000003E-3</v>
          </cell>
          <cell r="C154">
            <v>2.8673134000000003E-4</v>
          </cell>
          <cell r="D154">
            <v>2.4783921399999997E-3</v>
          </cell>
          <cell r="E154">
            <v>3.0022475000000002E-3</v>
          </cell>
          <cell r="F154">
            <v>5.7401329999999997E-3</v>
          </cell>
          <cell r="G154">
            <v>6.8120548999999996E-3</v>
          </cell>
          <cell r="H154">
            <v>8.1597730200000003E-3</v>
          </cell>
          <cell r="I154">
            <v>7.3301496800000001E-3</v>
          </cell>
          <cell r="J154">
            <v>4.6734822399999995E-3</v>
          </cell>
          <cell r="K154">
            <v>1.136016322E-2</v>
          </cell>
          <cell r="L154">
            <v>4.8677577199999992E-3</v>
          </cell>
          <cell r="M154">
            <v>2.1597860199999994E-3</v>
          </cell>
          <cell r="N154">
            <v>1.7071989199999998E-3</v>
          </cell>
          <cell r="O154">
            <v>6.6458867999999991E-4</v>
          </cell>
          <cell r="P154">
            <v>0</v>
          </cell>
          <cell r="Q154">
            <v>5.2283139999999997E-5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AB154">
            <v>0.94763500000000001</v>
          </cell>
          <cell r="AC154">
            <v>5.7366999999999994E-2</v>
          </cell>
          <cell r="AD154">
            <v>0.33213199999999998</v>
          </cell>
          <cell r="AE154">
            <v>0.44091999999999998</v>
          </cell>
          <cell r="AF154">
            <v>1.2111149999999999</v>
          </cell>
          <cell r="AG154">
            <v>1.3938579999999998</v>
          </cell>
          <cell r="AH154">
            <v>1.3812119999999999</v>
          </cell>
          <cell r="AI154">
            <v>2.0543629999999999</v>
          </cell>
          <cell r="AJ154">
            <v>1.5369989999999998</v>
          </cell>
          <cell r="AK154">
            <v>3.3163279999999999</v>
          </cell>
          <cell r="AL154">
            <v>1.20323</v>
          </cell>
          <cell r="AM154">
            <v>0.55295499999999997</v>
          </cell>
          <cell r="AN154">
            <v>0.51882399999999995</v>
          </cell>
          <cell r="AO154">
            <v>0.30049300000000001</v>
          </cell>
          <cell r="AP154">
            <v>0</v>
          </cell>
          <cell r="AQ154">
            <v>1.5456999999999999E-2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</row>
        <row r="165">
          <cell r="B165">
            <v>2.4826522E-4</v>
          </cell>
          <cell r="C165">
            <v>0</v>
          </cell>
          <cell r="D165">
            <v>9.6600000000000003E-5</v>
          </cell>
          <cell r="F165">
            <v>0</v>
          </cell>
          <cell r="G165">
            <v>0</v>
          </cell>
          <cell r="H165">
            <v>9.0501319999999994E-4</v>
          </cell>
          <cell r="I165">
            <v>1.2693111199999999E-3</v>
          </cell>
          <cell r="J165">
            <v>7.1773510199999993E-3</v>
          </cell>
          <cell r="K165">
            <v>1.1475165519999999E-2</v>
          </cell>
          <cell r="L165">
            <v>1.6486232560000001E-2</v>
          </cell>
          <cell r="M165">
            <v>2.1320299419999997E-2</v>
          </cell>
          <cell r="N165">
            <v>2.5373683719999995E-2</v>
          </cell>
          <cell r="O165">
            <v>1.6161257280000001E-2</v>
          </cell>
          <cell r="P165">
            <v>3.8957759259999988E-2</v>
          </cell>
          <cell r="Q165">
            <v>3.6112728259999997E-2</v>
          </cell>
          <cell r="R165">
            <v>3.5757826299999997E-2</v>
          </cell>
          <cell r="S165">
            <v>3.8028116279999996E-2</v>
          </cell>
          <cell r="T165">
            <v>3.7227150939999995E-2</v>
          </cell>
          <cell r="U165">
            <v>4.2918916319999986E-2</v>
          </cell>
          <cell r="AB165">
            <v>3.5715999999999998E-2</v>
          </cell>
          <cell r="AC165">
            <v>0</v>
          </cell>
          <cell r="AD165">
            <v>6.4440000000000001E-3</v>
          </cell>
          <cell r="AF165">
            <v>0</v>
          </cell>
          <cell r="AG165">
            <v>0</v>
          </cell>
          <cell r="AH165">
            <v>0.54711100000000001</v>
          </cell>
          <cell r="AI165">
            <v>0.31324600000000002</v>
          </cell>
          <cell r="AJ165">
            <v>1.683808</v>
          </cell>
          <cell r="AK165">
            <v>1.4012979999999999</v>
          </cell>
          <cell r="AL165">
            <v>1.864101</v>
          </cell>
          <cell r="AM165">
            <v>2.071202</v>
          </cell>
          <cell r="AN165">
            <v>2.4439609999999998</v>
          </cell>
          <cell r="AO165">
            <v>3.5122949999999999</v>
          </cell>
          <cell r="AP165">
            <v>4.166029</v>
          </cell>
          <cell r="AQ165">
            <v>3.4490909999999997</v>
          </cell>
          <cell r="AR165">
            <v>3.3695499999999998</v>
          </cell>
          <cell r="AS165">
            <v>3.4366049999999997</v>
          </cell>
          <cell r="AT165">
            <v>3.5299179999999999</v>
          </cell>
          <cell r="AU165">
            <v>3.8014869999999998</v>
          </cell>
        </row>
        <row r="201">
          <cell r="B201">
            <v>8.7592661799999992E-3</v>
          </cell>
          <cell r="C201">
            <v>7.3736035799999997E-3</v>
          </cell>
          <cell r="D201">
            <v>8.4181458200000003E-3</v>
          </cell>
          <cell r="E201">
            <v>9.1891716000000005E-3</v>
          </cell>
          <cell r="F201">
            <v>1.0976864080000001E-2</v>
          </cell>
          <cell r="G201">
            <v>9.9915215399999993E-3</v>
          </cell>
          <cell r="H201">
            <v>1.3516188279999999E-2</v>
          </cell>
          <cell r="I201">
            <v>1.6987090680000001E-2</v>
          </cell>
          <cell r="J201">
            <v>1.5642238360000001E-2</v>
          </cell>
          <cell r="K201">
            <v>1.446813942E-2</v>
          </cell>
          <cell r="L201">
            <v>2.0661838399999997E-2</v>
          </cell>
          <cell r="M201">
            <v>2.5640644259999998E-2</v>
          </cell>
          <cell r="N201">
            <v>2.7453133959999994E-2</v>
          </cell>
          <cell r="O201">
            <v>2.0149945339999996E-2</v>
          </cell>
          <cell r="P201">
            <v>2.5729358479999999E-2</v>
          </cell>
          <cell r="Q201">
            <v>2.4919769979999996E-2</v>
          </cell>
          <cell r="R201">
            <v>2.9947329859999993E-2</v>
          </cell>
          <cell r="S201">
            <v>3.1558646839999996E-2</v>
          </cell>
          <cell r="T201">
            <v>2.4244912719999998E-2</v>
          </cell>
          <cell r="U201">
            <v>2.341915982E-2</v>
          </cell>
          <cell r="AB201">
            <v>1.868331</v>
          </cell>
          <cell r="AC201">
            <v>1.5976509999999999</v>
          </cell>
          <cell r="AD201">
            <v>1.6946359999999998</v>
          </cell>
          <cell r="AE201">
            <v>2.1886390000000002</v>
          </cell>
          <cell r="AF201">
            <v>2.7879130000000001</v>
          </cell>
          <cell r="AG201">
            <v>2.532937</v>
          </cell>
          <cell r="AH201">
            <v>3.5994899999999999</v>
          </cell>
          <cell r="AI201">
            <v>4.7589119999999996</v>
          </cell>
          <cell r="AJ201">
            <v>4.9768299999999996</v>
          </cell>
          <cell r="AK201">
            <v>4.1474089999999997</v>
          </cell>
          <cell r="AL201">
            <v>5.6554589999999996</v>
          </cell>
          <cell r="AM201">
            <v>7.0130969999999992</v>
          </cell>
          <cell r="AN201">
            <v>7.2386799999999996</v>
          </cell>
          <cell r="AO201">
            <v>5.6675509999999996</v>
          </cell>
          <cell r="AP201">
            <v>6.1633959999999997</v>
          </cell>
          <cell r="AQ201">
            <v>5.030742</v>
          </cell>
          <cell r="AR201">
            <v>6.0859419999999993</v>
          </cell>
          <cell r="AS201">
            <v>6.6618619999999993</v>
          </cell>
          <cell r="AT201">
            <v>5.7224709999999996</v>
          </cell>
          <cell r="AU201">
            <v>5.3076780000000001</v>
          </cell>
        </row>
        <row r="263">
          <cell r="B263">
            <v>6.6676372560000016E-2</v>
          </cell>
          <cell r="C263">
            <v>7.1056999019999997E-2</v>
          </cell>
          <cell r="D263">
            <v>6.7779470499999994E-2</v>
          </cell>
          <cell r="E263">
            <v>5.8120497680000015E-2</v>
          </cell>
          <cell r="F263">
            <v>6.8580313480000002E-2</v>
          </cell>
          <cell r="G263">
            <v>6.9866603659999998E-2</v>
          </cell>
          <cell r="H263">
            <v>8.6836367519999971E-2</v>
          </cell>
          <cell r="I263">
            <v>9.5287936940000026E-2</v>
          </cell>
          <cell r="J263">
            <v>8.1819713779999997E-2</v>
          </cell>
          <cell r="K263">
            <v>9.1838051480000002E-2</v>
          </cell>
          <cell r="L263">
            <v>0.10567638143999998</v>
          </cell>
          <cell r="M263">
            <v>0.10582255655999999</v>
          </cell>
          <cell r="N263">
            <v>0.11485904863999997</v>
          </cell>
          <cell r="O263">
            <v>8.5516122439999981E-2</v>
          </cell>
          <cell r="P263">
            <v>0.12561417707999997</v>
          </cell>
          <cell r="Q263">
            <v>0.11245187967999998</v>
          </cell>
          <cell r="R263">
            <v>0.13005233849999998</v>
          </cell>
          <cell r="S263">
            <v>0.13989966199999995</v>
          </cell>
          <cell r="T263">
            <v>0.12708689237999998</v>
          </cell>
          <cell r="U263">
            <v>0.12938786895999996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14.205922999999999</v>
          </cell>
          <cell r="AC263">
            <v>14.599514999999998</v>
          </cell>
          <cell r="AD263">
            <v>14.221133</v>
          </cell>
          <cell r="AE263">
            <v>15.140080999999999</v>
          </cell>
          <cell r="AF263">
            <v>19.024668999999996</v>
          </cell>
          <cell r="AG263">
            <v>18.78605499999999</v>
          </cell>
          <cell r="AH263">
            <v>23.617187000000001</v>
          </cell>
          <cell r="AI263">
            <v>28.367242999999998</v>
          </cell>
          <cell r="AJ263">
            <v>25.774375999999997</v>
          </cell>
          <cell r="AK263">
            <v>23.267130999999996</v>
          </cell>
          <cell r="AL263">
            <v>21.484864999999996</v>
          </cell>
          <cell r="AM263">
            <v>23.905321000000001</v>
          </cell>
          <cell r="AN263">
            <v>22.660393000000003</v>
          </cell>
          <cell r="AO263">
            <v>20.282046000000005</v>
          </cell>
          <cell r="AP263">
            <v>22.229222999999998</v>
          </cell>
          <cell r="AQ263">
            <v>17.907806000000001</v>
          </cell>
          <cell r="AR263">
            <v>21.007855000000003</v>
          </cell>
          <cell r="AS263">
            <v>20.731396</v>
          </cell>
          <cell r="AT263">
            <v>20.171438000000002</v>
          </cell>
          <cell r="AU263">
            <v>18.707594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3.3934182519999995E-2</v>
          </cell>
          <cell r="C264">
            <v>4.1460214459999992E-2</v>
          </cell>
          <cell r="D264">
            <v>3.1410604119999998E-2</v>
          </cell>
          <cell r="E264">
            <v>2.7193476380000001E-2</v>
          </cell>
          <cell r="F264">
            <v>3.2829368319999996E-2</v>
          </cell>
          <cell r="G264">
            <v>3.3272160179999996E-2</v>
          </cell>
          <cell r="H264">
            <v>3.4474263460000008E-2</v>
          </cell>
          <cell r="I264">
            <v>3.1666439559999995E-2</v>
          </cell>
          <cell r="J264">
            <v>3.075872478E-2</v>
          </cell>
          <cell r="K264">
            <v>2.0167684319999993E-2</v>
          </cell>
          <cell r="L264">
            <v>1.4521333819999998E-2</v>
          </cell>
          <cell r="M264">
            <v>1.0700987359999999E-2</v>
          </cell>
          <cell r="N264">
            <v>8.4733398399999982E-3</v>
          </cell>
          <cell r="O264">
            <v>5.2332566999999993E-3</v>
          </cell>
          <cell r="P264">
            <v>3.6491583799999998E-3</v>
          </cell>
          <cell r="Q264">
            <v>6.7347909999999987E-4</v>
          </cell>
          <cell r="R264">
            <v>6.2497623999999998E-4</v>
          </cell>
          <cell r="S264">
            <v>6.1267261999999989E-4</v>
          </cell>
          <cell r="T264">
            <v>2.6380815999999994E-4</v>
          </cell>
          <cell r="U264">
            <v>3.5423219999999991E-5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8.0912299999999995</v>
          </cell>
          <cell r="AC264">
            <v>9.245118999999999</v>
          </cell>
          <cell r="AD264">
            <v>7.6241159999999999</v>
          </cell>
          <cell r="AE264">
            <v>7.791976</v>
          </cell>
          <cell r="AF264">
            <v>9.7881140000000002</v>
          </cell>
          <cell r="AG264">
            <v>9.9278080000000006</v>
          </cell>
          <cell r="AH264">
            <v>10.498977</v>
          </cell>
          <cell r="AI264">
            <v>11.072317999999997</v>
          </cell>
          <cell r="AJ264">
            <v>11.492486</v>
          </cell>
          <cell r="AK264">
            <v>7.3304</v>
          </cell>
          <cell r="AL264">
            <v>5.4204419999999995</v>
          </cell>
          <cell r="AM264">
            <v>4.2153980000000004</v>
          </cell>
          <cell r="AN264">
            <v>3.0311690000000002</v>
          </cell>
          <cell r="AO264">
            <v>1.634442</v>
          </cell>
          <cell r="AP264">
            <v>1.244899</v>
          </cell>
          <cell r="AQ264">
            <v>0.27532499999999999</v>
          </cell>
          <cell r="AR264">
            <v>0.26363099999999995</v>
          </cell>
          <cell r="AS264">
            <v>0.31369399999999997</v>
          </cell>
          <cell r="AT264">
            <v>0.131137</v>
          </cell>
          <cell r="AU264">
            <v>2.2024999999999999E-2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  <row r="266">
          <cell r="B266">
            <v>3.2562024599999996E-2</v>
          </cell>
          <cell r="C266">
            <v>2.8913803240000001E-2</v>
          </cell>
          <cell r="D266">
            <v>3.5695013759999998E-2</v>
          </cell>
          <cell r="E266">
            <v>2.8994576940000006E-2</v>
          </cell>
          <cell r="F266">
            <v>3.5132180299999996E-2</v>
          </cell>
          <cell r="G266">
            <v>3.5449730259999999E-2</v>
          </cell>
          <cell r="H266">
            <v>4.5971817639999996E-2</v>
          </cell>
          <cell r="I266">
            <v>5.9784976859999998E-2</v>
          </cell>
          <cell r="J266">
            <v>5.0582819000000001E-2</v>
          </cell>
          <cell r="K266">
            <v>7.0883663199999988E-2</v>
          </cell>
          <cell r="L266">
            <v>8.9330141599999996E-2</v>
          </cell>
          <cell r="M266">
            <v>8.8225314519999987E-2</v>
          </cell>
          <cell r="N266">
            <v>0.10512118903999997</v>
          </cell>
          <cell r="O266">
            <v>7.9865595599999992E-2</v>
          </cell>
          <cell r="P266">
            <v>0.12150617513999998</v>
          </cell>
          <cell r="Q266">
            <v>0.11168019057999998</v>
          </cell>
          <cell r="R266">
            <v>0.12942671503999997</v>
          </cell>
          <cell r="S266">
            <v>0.13927314337999999</v>
          </cell>
          <cell r="T266">
            <v>0.12668966995999997</v>
          </cell>
          <cell r="U266">
            <v>0.12921432383999998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6.0520029999999991</v>
          </cell>
          <cell r="AC266">
            <v>5.1900040000000001</v>
          </cell>
          <cell r="AD266">
            <v>6.439559</v>
          </cell>
          <cell r="AE266">
            <v>6.7350099999999999</v>
          </cell>
          <cell r="AF266">
            <v>9.0078509999999987</v>
          </cell>
          <cell r="AG266">
            <v>8.4371029999999987</v>
          </cell>
          <cell r="AH266">
            <v>11.693745</v>
          </cell>
          <cell r="AI266">
            <v>16.172370000000001</v>
          </cell>
          <cell r="AJ266">
            <v>14.070617</v>
          </cell>
          <cell r="AK266">
            <v>15.588457999999999</v>
          </cell>
          <cell r="AL266">
            <v>15.612821</v>
          </cell>
          <cell r="AM266">
            <v>18.463781999999998</v>
          </cell>
          <cell r="AN266">
            <v>19.295560000000002</v>
          </cell>
          <cell r="AO266">
            <v>18.445072</v>
          </cell>
          <cell r="AP266">
            <v>20.854278999999998</v>
          </cell>
          <cell r="AQ266">
            <v>17.624652999999999</v>
          </cell>
          <cell r="AR266">
            <v>20.743539999999999</v>
          </cell>
          <cell r="AS266">
            <v>20.397167999999997</v>
          </cell>
          <cell r="AT266">
            <v>19.947194999999997</v>
          </cell>
          <cell r="AU266">
            <v>18.613926999999997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</row>
        <row r="267">
          <cell r="B267">
            <v>1.5198077999999999E-4</v>
          </cell>
          <cell r="C267">
            <v>3.6778195999999998E-4</v>
          </cell>
          <cell r="D267">
            <v>3.6539272000000002E-4</v>
          </cell>
          <cell r="E267">
            <v>3.2519424000000002E-4</v>
          </cell>
          <cell r="F267">
            <v>3.9967927999999997E-4</v>
          </cell>
          <cell r="G267">
            <v>5.2625426000000002E-4</v>
          </cell>
          <cell r="H267">
            <v>5.3972996000000004E-4</v>
          </cell>
          <cell r="I267">
            <v>0</v>
          </cell>
          <cell r="J267">
            <v>0</v>
          </cell>
          <cell r="K267">
            <v>5.88777E-5</v>
          </cell>
          <cell r="L267">
            <v>2.3176271999999999E-4</v>
          </cell>
          <cell r="M267">
            <v>5.8603999999999997E-5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7.0839999999999991E-8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5.5833999999999995E-2</v>
          </cell>
          <cell r="AC267">
            <v>0.10073099999999999</v>
          </cell>
          <cell r="AD267">
            <v>0.108568</v>
          </cell>
          <cell r="AE267">
            <v>0.12150699999999999</v>
          </cell>
          <cell r="AF267">
            <v>0.165326</v>
          </cell>
          <cell r="AG267">
            <v>0.215806</v>
          </cell>
          <cell r="AH267">
            <v>0.215058</v>
          </cell>
          <cell r="AI267">
            <v>0</v>
          </cell>
          <cell r="AJ267">
            <v>0</v>
          </cell>
          <cell r="AK267">
            <v>3.6244999999999999E-2</v>
          </cell>
          <cell r="AL267">
            <v>0.145066</v>
          </cell>
          <cell r="AM267">
            <v>2.0149999999999999E-3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8.099999999999999E-5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</row>
        <row r="268">
          <cell r="B268">
            <v>0</v>
          </cell>
          <cell r="C268">
            <v>3.7963800000000001E-6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9.8706201999999984E-4</v>
          </cell>
          <cell r="I268">
            <v>1.26725676E-3</v>
          </cell>
          <cell r="J268">
            <v>2.2402506000000001E-4</v>
          </cell>
          <cell r="K268">
            <v>2.1109031999999995E-4</v>
          </cell>
          <cell r="L268">
            <v>9.4620021999999989E-4</v>
          </cell>
          <cell r="M268">
            <v>5.3437252399999996E-3</v>
          </cell>
          <cell r="N268">
            <v>2.6800059999999994E-4</v>
          </cell>
          <cell r="O268">
            <v>4.1342223999999995E-4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5.9267319999999996E-5</v>
          </cell>
          <cell r="U268">
            <v>3.2199999999999996E-9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6.7999999999999999E-5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0.25585999999999998</v>
          </cell>
          <cell r="AI268">
            <v>0.4596889999999999</v>
          </cell>
          <cell r="AJ268">
            <v>7.2390999999999997E-2</v>
          </cell>
          <cell r="AK268">
            <v>5.6390999999999997E-2</v>
          </cell>
          <cell r="AL268">
            <v>0.16206799999999999</v>
          </cell>
          <cell r="AM268">
            <v>0.91284399999999999</v>
          </cell>
          <cell r="AN268">
            <v>6.4367999999999995E-2</v>
          </cell>
          <cell r="AO268">
            <v>0.19558499999999998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1.1606999999999999E-2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</row>
        <row r="269">
          <cell r="B269">
            <v>0</v>
          </cell>
          <cell r="C269">
            <v>1.4282309999999999E-4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6.4399999999999989E-7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1.0078599999999999E-6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2.6550999999999998E-2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1.27E-4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9.1599999999999993E-4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</row>
      </sheetData>
      <sheetData sheetId="35"/>
      <sheetData sheetId="36"/>
      <sheetData sheetId="37">
        <row r="263">
          <cell r="B263">
            <v>1.5497887999999999E-4</v>
          </cell>
          <cell r="C263">
            <v>9.8799680000000007E-5</v>
          </cell>
          <cell r="D263">
            <v>6.0091639999999995E-5</v>
          </cell>
          <cell r="E263">
            <v>1.94796E-6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4.1559389200000003E-3</v>
          </cell>
          <cell r="K263">
            <v>3.4234516399999997E-3</v>
          </cell>
          <cell r="L263">
            <v>4.5644734800000001E-3</v>
          </cell>
          <cell r="M263">
            <v>4.9789801600000003E-3</v>
          </cell>
          <cell r="N263">
            <v>6.4392770400000009E-3</v>
          </cell>
          <cell r="O263">
            <v>5.5885913999999988E-3</v>
          </cell>
          <cell r="P263">
            <v>5.7563436000000008E-3</v>
          </cell>
          <cell r="Q263">
            <v>5.3682537999999993E-3</v>
          </cell>
          <cell r="R263">
            <v>7.1755958399999991E-3</v>
          </cell>
          <cell r="S263">
            <v>4.3263113599999988E-3</v>
          </cell>
          <cell r="T263">
            <v>4.7488112000000004E-3</v>
          </cell>
          <cell r="U263">
            <v>4.6624113199999996E-3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8.3004000000000008E-2</v>
          </cell>
          <cell r="AC263">
            <v>4.9352999999999994E-2</v>
          </cell>
          <cell r="AD263">
            <v>3.1453999999999996E-2</v>
          </cell>
          <cell r="AE263">
            <v>1.3776E-2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3.4667499999999993</v>
          </cell>
          <cell r="AK263">
            <v>2.4980190000000002</v>
          </cell>
          <cell r="AL263">
            <v>3.2109879999999995</v>
          </cell>
          <cell r="AM263">
            <v>4.0353940000000001</v>
          </cell>
          <cell r="AN263">
            <v>5.0978710000000005</v>
          </cell>
          <cell r="AO263">
            <v>4.3928289999999999</v>
          </cell>
          <cell r="AP263">
            <v>4.2569710000000001</v>
          </cell>
          <cell r="AQ263">
            <v>3.325955</v>
          </cell>
          <cell r="AR263">
            <v>4.0956799999999998</v>
          </cell>
          <cell r="AS263">
            <v>2.9391530000000001</v>
          </cell>
          <cell r="AT263">
            <v>3.1443169999999996</v>
          </cell>
          <cell r="AU263">
            <v>3.2832260000000004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1.5472435999999999E-4</v>
          </cell>
          <cell r="C264">
            <v>8.0789240000000005E-5</v>
          </cell>
          <cell r="D264">
            <v>5.2398639999999993E-5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4.1550882800000001E-3</v>
          </cell>
          <cell r="K264">
            <v>3.3883597999999995E-3</v>
          </cell>
          <cell r="L264">
            <v>4.5644734800000001E-3</v>
          </cell>
          <cell r="M264">
            <v>4.8256630799999988E-3</v>
          </cell>
          <cell r="N264">
            <v>6.2874056000000005E-3</v>
          </cell>
          <cell r="O264">
            <v>5.4182043999999995E-3</v>
          </cell>
          <cell r="P264">
            <v>5.5438639200000011E-3</v>
          </cell>
          <cell r="Q264">
            <v>5.1716795199999999E-3</v>
          </cell>
          <cell r="R264">
            <v>7.0461901999999991E-3</v>
          </cell>
          <cell r="S264">
            <v>4.1570835600000001E-3</v>
          </cell>
          <cell r="T264">
            <v>4.5308163600000003E-3</v>
          </cell>
          <cell r="U264">
            <v>4.5709257999999994E-3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8.2944000000000004E-2</v>
          </cell>
          <cell r="AC264">
            <v>3.8619999999999995E-2</v>
          </cell>
          <cell r="AD264">
            <v>2.3574999999999999E-2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3.4614839999999996</v>
          </cell>
          <cell r="AK264">
            <v>2.4796069999999997</v>
          </cell>
          <cell r="AL264">
            <v>3.2109879999999995</v>
          </cell>
          <cell r="AM264">
            <v>3.9404309999999994</v>
          </cell>
          <cell r="AN264">
            <v>5.0186219999999997</v>
          </cell>
          <cell r="AO264">
            <v>4.2628550000000001</v>
          </cell>
          <cell r="AP264">
            <v>4.1165159999999998</v>
          </cell>
          <cell r="AQ264">
            <v>3.2174849999999999</v>
          </cell>
          <cell r="AR264">
            <v>4.0202759999999991</v>
          </cell>
          <cell r="AS264">
            <v>2.8447339999999999</v>
          </cell>
          <cell r="AT264">
            <v>3.0000599999999995</v>
          </cell>
          <cell r="AU264">
            <v>3.2168559999999999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</sheetData>
      <sheetData sheetId="38">
        <row r="23">
          <cell r="B23">
            <v>8.8955969200000002E-3</v>
          </cell>
          <cell r="C23">
            <v>1.0305577239999999E-2</v>
          </cell>
          <cell r="D23">
            <v>2.9959019999999999E-3</v>
          </cell>
          <cell r="E23">
            <v>4.9299599999999997E-3</v>
          </cell>
          <cell r="F23">
            <v>6.3787270399999988E-3</v>
          </cell>
          <cell r="G23">
            <v>2.4687640599999998E-3</v>
          </cell>
          <cell r="H23">
            <v>4.4602784799999996E-3</v>
          </cell>
          <cell r="I23">
            <v>9.4490325999999989E-3</v>
          </cell>
          <cell r="J23">
            <v>1.7811114999999999E-3</v>
          </cell>
          <cell r="K23">
            <v>3.8846995599999996E-3</v>
          </cell>
          <cell r="L23">
            <v>5.77015194E-3</v>
          </cell>
          <cell r="M23">
            <v>8.4972134799999998E-3</v>
          </cell>
          <cell r="N23">
            <v>1.7397483599999999E-2</v>
          </cell>
          <cell r="O23">
            <v>1.65232487E-2</v>
          </cell>
          <cell r="P23">
            <v>1.4245837759999998E-2</v>
          </cell>
          <cell r="Q23">
            <v>1.0019860199999999E-2</v>
          </cell>
          <cell r="R23">
            <v>9.3061757600000003E-3</v>
          </cell>
          <cell r="S23">
            <v>5.6666710799999987E-3</v>
          </cell>
          <cell r="T23">
            <v>4.1472734799999997E-3</v>
          </cell>
          <cell r="U23">
            <v>5.650989119999999E-3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1.8862069999999997</v>
          </cell>
          <cell r="AC23">
            <v>1.919286</v>
          </cell>
          <cell r="AD23">
            <v>0.60945000000000005</v>
          </cell>
          <cell r="AE23">
            <v>0.87333099999999997</v>
          </cell>
          <cell r="AF23">
            <v>1.433832</v>
          </cell>
          <cell r="AG23">
            <v>0.62728299999999992</v>
          </cell>
          <cell r="AH23">
            <v>1.0452819999999998</v>
          </cell>
          <cell r="AI23">
            <v>2.522761</v>
          </cell>
          <cell r="AJ23">
            <v>0.46444599999999997</v>
          </cell>
          <cell r="AK23">
            <v>0.91819299999999993</v>
          </cell>
          <cell r="AL23">
            <v>1.6365529999999999</v>
          </cell>
          <cell r="AM23">
            <v>2.4366829999999999</v>
          </cell>
          <cell r="AN23">
            <v>4.3774489999999995</v>
          </cell>
          <cell r="AO23">
            <v>3.7665019999999996</v>
          </cell>
          <cell r="AP23">
            <v>2.9064920000000001</v>
          </cell>
          <cell r="AQ23">
            <v>1.7116759999999998</v>
          </cell>
          <cell r="AR23">
            <v>1.7381800000000001</v>
          </cell>
          <cell r="AS23">
            <v>1.1553439999999999</v>
          </cell>
          <cell r="AT23">
            <v>1.049118</v>
          </cell>
          <cell r="AU23">
            <v>1.295981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</row>
        <row r="85">
          <cell r="B85">
            <v>1.0553203919999999E-2</v>
          </cell>
          <cell r="C85">
            <v>9.8382528999999986E-3</v>
          </cell>
          <cell r="D85">
            <v>9.6632414199999996E-3</v>
          </cell>
          <cell r="E85">
            <v>9.2088749199999986E-3</v>
          </cell>
          <cell r="F85">
            <v>1.1178015519999997E-2</v>
          </cell>
          <cell r="G85">
            <v>7.5249237E-3</v>
          </cell>
          <cell r="H85">
            <v>8.550275579999999E-3</v>
          </cell>
          <cell r="I85">
            <v>7.6022804199999995E-3</v>
          </cell>
          <cell r="J85">
            <v>5.9767710799999993E-3</v>
          </cell>
          <cell r="K85">
            <v>4.7909698200000001E-3</v>
          </cell>
          <cell r="L85">
            <v>5.6539747599999995E-3</v>
          </cell>
          <cell r="M85">
            <v>2.59982632E-3</v>
          </cell>
          <cell r="N85">
            <v>3.90472586E-3</v>
          </cell>
          <cell r="O85">
            <v>6.3515570999999995E-3</v>
          </cell>
          <cell r="P85">
            <v>7.4290752199999994E-3</v>
          </cell>
          <cell r="Q85">
            <v>3.6537594800000002E-3</v>
          </cell>
          <cell r="R85">
            <v>2.6578116599999995E-3</v>
          </cell>
          <cell r="S85">
            <v>1.5288499799999996E-3</v>
          </cell>
          <cell r="T85">
            <v>1.2603425799999999E-3</v>
          </cell>
          <cell r="U85">
            <v>1.5223332599999999E-3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2.620228</v>
          </cell>
          <cell r="AC85">
            <v>2.711811</v>
          </cell>
          <cell r="AD85">
            <v>3.066271</v>
          </cell>
          <cell r="AE85">
            <v>3.5637609999999995</v>
          </cell>
          <cell r="AF85">
            <v>5.7626099999999996</v>
          </cell>
          <cell r="AG85">
            <v>3.5110160000000001</v>
          </cell>
          <cell r="AH85">
            <v>3.9147899999999995</v>
          </cell>
          <cell r="AI85">
            <v>3.5512969999999999</v>
          </cell>
          <cell r="AJ85">
            <v>2.7977879999999997</v>
          </cell>
          <cell r="AK85">
            <v>2.024152</v>
          </cell>
          <cell r="AL85">
            <v>1.8136679999999998</v>
          </cell>
          <cell r="AM85">
            <v>1.0730729999999999</v>
          </cell>
          <cell r="AN85">
            <v>1.5615319999999999</v>
          </cell>
          <cell r="AO85">
            <v>1.797515</v>
          </cell>
          <cell r="AP85">
            <v>2.6642510000000001</v>
          </cell>
          <cell r="AQ85">
            <v>1.3438589999999999</v>
          </cell>
          <cell r="AR85">
            <v>1.169279</v>
          </cell>
          <cell r="AS85">
            <v>0.74083699999999997</v>
          </cell>
          <cell r="AT85">
            <v>0.61963199999999996</v>
          </cell>
          <cell r="AU85">
            <v>0.55715199999999998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</row>
        <row r="91">
          <cell r="B91">
            <v>3.7951725E-3</v>
          </cell>
          <cell r="C91">
            <v>4.1285312599999993E-3</v>
          </cell>
          <cell r="D91">
            <v>4.4097724999999999E-3</v>
          </cell>
          <cell r="E91">
            <v>5.5779994200000002E-3</v>
          </cell>
          <cell r="F91">
            <v>7.1680411600000002E-3</v>
          </cell>
          <cell r="G91">
            <v>8.5929419800000011E-3</v>
          </cell>
          <cell r="H91">
            <v>5.1541089600000006E-3</v>
          </cell>
          <cell r="I91">
            <v>7.9714180000000009E-3</v>
          </cell>
          <cell r="J91">
            <v>4.1409211200000001E-3</v>
          </cell>
          <cell r="K91">
            <v>2.1691997600000001E-3</v>
          </cell>
          <cell r="L91">
            <v>1.1180565199999997E-3</v>
          </cell>
          <cell r="M91">
            <v>5.6090915999999985E-4</v>
          </cell>
          <cell r="N91">
            <v>1.4076171199999999E-3</v>
          </cell>
          <cell r="O91">
            <v>1.3963321399999998E-3</v>
          </cell>
          <cell r="P91">
            <v>1.1679436999999999E-3</v>
          </cell>
          <cell r="Q91">
            <v>6.6305287999999997E-4</v>
          </cell>
          <cell r="R91">
            <v>4.4576013999999994E-4</v>
          </cell>
          <cell r="S91">
            <v>5.0680979999999994E-4</v>
          </cell>
          <cell r="T91">
            <v>1.3476331400000001E-3</v>
          </cell>
          <cell r="U91">
            <v>6.7108047999999993E-4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1.222853</v>
          </cell>
          <cell r="AC91">
            <v>1.2699</v>
          </cell>
          <cell r="AD91">
            <v>1.4509699999999999</v>
          </cell>
          <cell r="AE91">
            <v>2.100806</v>
          </cell>
          <cell r="AF91">
            <v>2.5676600000000001</v>
          </cell>
          <cell r="AG91">
            <v>2.7362109999999999</v>
          </cell>
          <cell r="AH91">
            <v>2.3833630000000001</v>
          </cell>
          <cell r="AI91">
            <v>3.2146279999999998</v>
          </cell>
          <cell r="AJ91">
            <v>1.6418619999999999</v>
          </cell>
          <cell r="AK91">
            <v>0.72823899999999997</v>
          </cell>
          <cell r="AL91">
            <v>0.44583</v>
          </cell>
          <cell r="AM91">
            <v>0.23594799999999999</v>
          </cell>
          <cell r="AN91">
            <v>0.53737199999999996</v>
          </cell>
          <cell r="AO91">
            <v>0.55665600000000004</v>
          </cell>
          <cell r="AP91">
            <v>0.45378299999999994</v>
          </cell>
          <cell r="AQ91">
            <v>0.37510699999999997</v>
          </cell>
          <cell r="AR91">
            <v>0.24321899999999999</v>
          </cell>
          <cell r="AS91">
            <v>0.295871</v>
          </cell>
          <cell r="AT91">
            <v>0.53208</v>
          </cell>
          <cell r="AU91">
            <v>0.31044099999999997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</row>
        <row r="114">
          <cell r="B114">
            <v>3.7640556239999998E-2</v>
          </cell>
          <cell r="C114">
            <v>4.0112896879999999E-2</v>
          </cell>
          <cell r="D114">
            <v>4.448409658E-2</v>
          </cell>
          <cell r="E114">
            <v>4.5457636839999996E-2</v>
          </cell>
          <cell r="F114">
            <v>5.4335418899999995E-2</v>
          </cell>
          <cell r="G114">
            <v>3.9116830759999999E-2</v>
          </cell>
          <cell r="H114">
            <v>2.7619934999999998E-2</v>
          </cell>
          <cell r="I114">
            <v>2.7520523099999996E-2</v>
          </cell>
          <cell r="J114">
            <v>2.2488697559999996E-2</v>
          </cell>
          <cell r="K114">
            <v>1.7826509539999997E-2</v>
          </cell>
          <cell r="L114">
            <v>2.0673019639999998E-2</v>
          </cell>
          <cell r="M114">
            <v>1.2360732159999999E-2</v>
          </cell>
          <cell r="N114">
            <v>3.4833600199999995E-3</v>
          </cell>
          <cell r="O114">
            <v>2.2519681799999997E-3</v>
          </cell>
          <cell r="P114">
            <v>2.6618477199999999E-3</v>
          </cell>
          <cell r="Q114">
            <v>4.3811325600000006E-3</v>
          </cell>
          <cell r="R114">
            <v>6.1738881399999983E-3</v>
          </cell>
          <cell r="S114">
            <v>2.2929519199999999E-3</v>
          </cell>
          <cell r="T114">
            <v>3.3007977799999993E-3</v>
          </cell>
          <cell r="U114">
            <v>4.2921442200000012E-3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10.610769999999999</v>
          </cell>
          <cell r="AC114">
            <v>11.374086</v>
          </cell>
          <cell r="AD114">
            <v>12.878567</v>
          </cell>
          <cell r="AE114">
            <v>15.095324999999999</v>
          </cell>
          <cell r="AF114">
            <v>19.235491</v>
          </cell>
          <cell r="AG114">
            <v>15.450361000000001</v>
          </cell>
          <cell r="AH114">
            <v>12.000247</v>
          </cell>
          <cell r="AI114">
            <v>11.583258999999998</v>
          </cell>
          <cell r="AJ114">
            <v>9.4323739999999994</v>
          </cell>
          <cell r="AK114">
            <v>6.5879259999999995</v>
          </cell>
          <cell r="AL114">
            <v>7.7987729999999997</v>
          </cell>
          <cell r="AM114">
            <v>4.940404</v>
          </cell>
          <cell r="AN114">
            <v>1.8409489999999999</v>
          </cell>
          <cell r="AO114">
            <v>1.1427369999999999</v>
          </cell>
          <cell r="AP114">
            <v>1.1213849999999999</v>
          </cell>
          <cell r="AQ114">
            <v>1.457684</v>
          </cell>
          <cell r="AR114">
            <v>2.2355010000000002</v>
          </cell>
          <cell r="AS114">
            <v>0.95229900000000001</v>
          </cell>
          <cell r="AT114">
            <v>1.1518999999999999</v>
          </cell>
          <cell r="AU114">
            <v>1.3107009999999999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</row>
        <row r="160">
          <cell r="B160">
            <v>4.4260724199999988E-3</v>
          </cell>
          <cell r="C160">
            <v>4.0230608599999993E-3</v>
          </cell>
          <cell r="D160">
            <v>1.7728239199999998E-3</v>
          </cell>
          <cell r="E160">
            <v>7.6258741999999996E-4</v>
          </cell>
          <cell r="F160">
            <v>1.0746145200000001E-3</v>
          </cell>
          <cell r="G160">
            <v>1.06164646E-3</v>
          </cell>
          <cell r="H160">
            <v>5.4541297999999988E-3</v>
          </cell>
          <cell r="I160">
            <v>6.5229317999999994E-3</v>
          </cell>
          <cell r="J160">
            <v>9.0533454200000009E-3</v>
          </cell>
          <cell r="K160">
            <v>6.0472129199999995E-3</v>
          </cell>
          <cell r="L160">
            <v>1.3767285979999998E-2</v>
          </cell>
          <cell r="M160">
            <v>8.43829896E-3</v>
          </cell>
          <cell r="N160">
            <v>3.6210796999999995E-3</v>
          </cell>
          <cell r="O160">
            <v>1.40297444E-3</v>
          </cell>
          <cell r="P160">
            <v>1.0650506999999999E-3</v>
          </cell>
          <cell r="Q160">
            <v>1.2616034199999999E-3</v>
          </cell>
          <cell r="R160">
            <v>1.3550301799999998E-3</v>
          </cell>
          <cell r="S160">
            <v>1.30444272E-3</v>
          </cell>
          <cell r="T160">
            <v>1.0795902599999999E-3</v>
          </cell>
          <cell r="U160">
            <v>7.1438023999999994E-4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0.75103599999999993</v>
          </cell>
          <cell r="AC160">
            <v>0.67813999999999997</v>
          </cell>
          <cell r="AD160">
            <v>0.34343099999999999</v>
          </cell>
          <cell r="AE160">
            <v>0.18970799999999999</v>
          </cell>
          <cell r="AF160">
            <v>0.30225999999999997</v>
          </cell>
          <cell r="AG160">
            <v>0.24424999999999999</v>
          </cell>
          <cell r="AH160">
            <v>1.111831</v>
          </cell>
          <cell r="AI160">
            <v>1.8587359999999999</v>
          </cell>
          <cell r="AJ160">
            <v>1.53091</v>
          </cell>
          <cell r="AK160">
            <v>1.19015</v>
          </cell>
          <cell r="AL160">
            <v>2.885993</v>
          </cell>
          <cell r="AM160">
            <v>1.9199179999999998</v>
          </cell>
          <cell r="AN160">
            <v>0.8958489999999999</v>
          </cell>
          <cell r="AO160">
            <v>0.46812599999999999</v>
          </cell>
          <cell r="AP160">
            <v>0.29759999999999998</v>
          </cell>
          <cell r="AQ160">
            <v>0.29738899999999996</v>
          </cell>
          <cell r="AR160">
            <v>0.38264100000000001</v>
          </cell>
          <cell r="AS160">
            <v>0.40448099999999998</v>
          </cell>
          <cell r="AT160">
            <v>0.42878299999999997</v>
          </cell>
          <cell r="AU160">
            <v>0.23385799999999998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</row>
        <row r="212">
          <cell r="B212">
            <v>4.3805335000000004E-3</v>
          </cell>
          <cell r="C212">
            <v>1.3439056539999999E-2</v>
          </cell>
          <cell r="D212">
            <v>1.1531691499999998E-2</v>
          </cell>
          <cell r="E212">
            <v>2.394165648E-2</v>
          </cell>
          <cell r="F212">
            <v>3.5325303439999997E-2</v>
          </cell>
          <cell r="G212">
            <v>2.16647004E-2</v>
          </cell>
          <cell r="H212">
            <v>2.4109531599999998E-3</v>
          </cell>
          <cell r="I212">
            <v>4.2047366199999998E-3</v>
          </cell>
          <cell r="J212">
            <v>1.8244168599999997E-3</v>
          </cell>
          <cell r="K212">
            <v>1.1823327599999999E-3</v>
          </cell>
          <cell r="L212">
            <v>2.2240020599999999E-3</v>
          </cell>
          <cell r="M212">
            <v>2.6593855399999998E-3</v>
          </cell>
          <cell r="N212">
            <v>1.5431891999999998E-4</v>
          </cell>
          <cell r="O212">
            <v>4.8404285999999994E-4</v>
          </cell>
          <cell r="P212">
            <v>5.3840919999999996E-4</v>
          </cell>
          <cell r="Q212">
            <v>1.3283747399999999E-3</v>
          </cell>
          <cell r="R212">
            <v>1.4272815199999997E-3</v>
          </cell>
          <cell r="S212">
            <v>3.7104872000000001E-4</v>
          </cell>
          <cell r="T212">
            <v>4.9272509999999999E-4</v>
          </cell>
          <cell r="U212">
            <v>8.3862940000000002E-5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1.0242249999999999</v>
          </cell>
          <cell r="AC212">
            <v>2.999104</v>
          </cell>
          <cell r="AD212">
            <v>2.5048900000000001</v>
          </cell>
          <cell r="AE212">
            <v>6.0360560000000003</v>
          </cell>
          <cell r="AF212">
            <v>10.557629</v>
          </cell>
          <cell r="AG212">
            <v>6.6223929999999998</v>
          </cell>
          <cell r="AH212">
            <v>0.86924999999999997</v>
          </cell>
          <cell r="AI212">
            <v>1.699354</v>
          </cell>
          <cell r="AJ212">
            <v>0.82292299999999996</v>
          </cell>
          <cell r="AK212">
            <v>0.28487200000000001</v>
          </cell>
          <cell r="AL212">
            <v>0.64239599999999997</v>
          </cell>
          <cell r="AM212">
            <v>0.44343299999999997</v>
          </cell>
          <cell r="AN212">
            <v>6.8710999999999994E-2</v>
          </cell>
          <cell r="AO212">
            <v>0.184086</v>
          </cell>
          <cell r="AP212">
            <v>0.34030199999999999</v>
          </cell>
          <cell r="AQ212">
            <v>0.34344399999999997</v>
          </cell>
          <cell r="AR212">
            <v>0.48882599999999998</v>
          </cell>
          <cell r="AS212">
            <v>0.20258599999999999</v>
          </cell>
          <cell r="AT212">
            <v>0.26889099999999999</v>
          </cell>
          <cell r="AU212">
            <v>3.0337999999999997E-2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</row>
        <row r="263">
          <cell r="B263">
            <v>8.0874087560000016E-2</v>
          </cell>
          <cell r="C263">
            <v>9.9591593219999996E-2</v>
          </cell>
          <cell r="D263">
            <v>9.1707869679999984E-2</v>
          </cell>
          <cell r="E263">
            <v>0.11848535272000001</v>
          </cell>
          <cell r="F263">
            <v>0.16025894248000003</v>
          </cell>
          <cell r="G263">
            <v>0.10703077336</v>
          </cell>
          <cell r="H263">
            <v>7.649520675999999E-2</v>
          </cell>
          <cell r="I263">
            <v>8.9163237380000024E-2</v>
          </cell>
          <cell r="J263">
            <v>7.1129086559999999E-2</v>
          </cell>
          <cell r="K263">
            <v>6.8798105599999992E-2</v>
          </cell>
          <cell r="L263">
            <v>0.10743554905999994</v>
          </cell>
          <cell r="M263">
            <v>7.8080919560000017E-2</v>
          </cell>
          <cell r="N263">
            <v>4.5150573719999997E-2</v>
          </cell>
          <cell r="O263">
            <v>3.5052701039999995E-2</v>
          </cell>
          <cell r="P263">
            <v>3.9999602719999985E-2</v>
          </cell>
          <cell r="Q263">
            <v>3.1634346799999991E-2</v>
          </cell>
          <cell r="R263">
            <v>2.8363534005714286E-2</v>
          </cell>
          <cell r="S263">
            <v>2.569386848E-2</v>
          </cell>
          <cell r="T263">
            <v>3.1512873280000006E-2</v>
          </cell>
          <cell r="U263">
            <v>2.5156537140000008E-2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22.197341999999999</v>
          </cell>
          <cell r="AC263">
            <v>26.737333999999993</v>
          </cell>
          <cell r="AD263">
            <v>25.715683000000006</v>
          </cell>
          <cell r="AE263">
            <v>35.752396999999995</v>
          </cell>
          <cell r="AF263">
            <v>53.553256999999995</v>
          </cell>
          <cell r="AG263">
            <v>38.404371000000005</v>
          </cell>
          <cell r="AH263">
            <v>28.648460999999998</v>
          </cell>
          <cell r="AI263">
            <v>32.421644000000001</v>
          </cell>
          <cell r="AJ263">
            <v>25.652931999999989</v>
          </cell>
          <cell r="AK263">
            <v>19.737518999999999</v>
          </cell>
          <cell r="AL263">
            <v>26.618501999999989</v>
          </cell>
          <cell r="AM263">
            <v>18.615530000000003</v>
          </cell>
          <cell r="AN263">
            <v>12.126711000000002</v>
          </cell>
          <cell r="AO263">
            <v>9.8290819999999997</v>
          </cell>
          <cell r="AP263">
            <v>12.716909999999997</v>
          </cell>
          <cell r="AQ263">
            <v>9.3075029999999987</v>
          </cell>
          <cell r="AR263">
            <v>8.9292890000000007</v>
          </cell>
          <cell r="AS263">
            <v>6.6619440000000001</v>
          </cell>
          <cell r="AT263">
            <v>7.4690950000000003</v>
          </cell>
          <cell r="AU263">
            <v>6.7018529999999998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7.8688678320000011E-2</v>
          </cell>
          <cell r="C264">
            <v>9.4457002499999984E-2</v>
          </cell>
          <cell r="D264">
            <v>8.3129244799999988E-2</v>
          </cell>
          <cell r="E264">
            <v>0.10184843955999999</v>
          </cell>
          <cell r="F264">
            <v>0.12982748477999997</v>
          </cell>
          <cell r="G264">
            <v>8.8806580520000011E-2</v>
          </cell>
          <cell r="H264">
            <v>6.1042364459999991E-2</v>
          </cell>
          <cell r="I264">
            <v>7.0005719140000006E-2</v>
          </cell>
          <cell r="J264">
            <v>5.364769451999999E-2</v>
          </cell>
          <cell r="K264">
            <v>4.7049895059999992E-2</v>
          </cell>
          <cell r="L264">
            <v>6.3606146380000006E-2</v>
          </cell>
          <cell r="M264">
            <v>4.3048388599999987E-2</v>
          </cell>
          <cell r="N264">
            <v>3.4008260299999996E-2</v>
          </cell>
          <cell r="O264">
            <v>3.0410413599999995E-2</v>
          </cell>
          <cell r="P264">
            <v>3.1677572080000001E-2</v>
          </cell>
          <cell r="Q264">
            <v>2.4191133959999996E-2</v>
          </cell>
          <cell r="R264">
            <v>2.2609710199999997E-2</v>
          </cell>
          <cell r="S264">
            <v>1.2783962939999999E-2</v>
          </cell>
          <cell r="T264">
            <v>1.2792527299999999E-2</v>
          </cell>
          <cell r="U264">
            <v>1.3478531499999998E-2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21.930961</v>
          </cell>
          <cell r="AC264">
            <v>25.755710999999994</v>
          </cell>
          <cell r="AD264">
            <v>24.189041000000003</v>
          </cell>
          <cell r="AE264">
            <v>32.672754999999995</v>
          </cell>
          <cell r="AF264">
            <v>45.888295999999997</v>
          </cell>
          <cell r="AG264">
            <v>33.467953000000001</v>
          </cell>
          <cell r="AH264">
            <v>25.603178</v>
          </cell>
          <cell r="AI264">
            <v>28.100970999999994</v>
          </cell>
          <cell r="AJ264">
            <v>21.063652999999999</v>
          </cell>
          <cell r="AK264">
            <v>15.454381000000001</v>
          </cell>
          <cell r="AL264">
            <v>19.553902000000001</v>
          </cell>
          <cell r="AM264">
            <v>13.299396</v>
          </cell>
          <cell r="AN264">
            <v>10.779361</v>
          </cell>
          <cell r="AO264">
            <v>8.8721630000000005</v>
          </cell>
          <cell r="AP264">
            <v>9.6155219999999968</v>
          </cell>
          <cell r="AQ264">
            <v>6.769131999999999</v>
          </cell>
          <cell r="AR264">
            <v>6.9529639999999979</v>
          </cell>
          <cell r="AS264">
            <v>4.4485969999999986</v>
          </cell>
          <cell r="AT264">
            <v>4.6909689999999999</v>
          </cell>
          <cell r="AU264">
            <v>4.2002680000000003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  <row r="265">
          <cell r="B265">
            <v>6.6648119999999998E-5</v>
          </cell>
          <cell r="C265">
            <v>2.3071902E-4</v>
          </cell>
          <cell r="D265">
            <v>6.3572039999999991E-4</v>
          </cell>
          <cell r="E265">
            <v>3.1224388999999998E-3</v>
          </cell>
          <cell r="F265">
            <v>9.4310316799999985E-3</v>
          </cell>
          <cell r="G265">
            <v>3.2568192999999999E-3</v>
          </cell>
          <cell r="H265">
            <v>3.5114753799999994E-3</v>
          </cell>
          <cell r="I265">
            <v>3.1716585599999994E-3</v>
          </cell>
          <cell r="J265">
            <v>3.1227309399999995E-3</v>
          </cell>
          <cell r="K265">
            <v>6.1419266999999987E-3</v>
          </cell>
          <cell r="L265">
            <v>9.4832560200000006E-3</v>
          </cell>
          <cell r="M265">
            <v>6.7076900800000002E-3</v>
          </cell>
          <cell r="N265">
            <v>9.3508926E-4</v>
          </cell>
          <cell r="O265">
            <v>1.8910737999999999E-4</v>
          </cell>
          <cell r="P265">
            <v>2.7949896799999993E-3</v>
          </cell>
          <cell r="Q265">
            <v>3.1631814199999998E-3</v>
          </cell>
          <cell r="R265">
            <v>1.3289943799999998E-3</v>
          </cell>
          <cell r="S265">
            <v>8.178755199999999E-4</v>
          </cell>
          <cell r="T265">
            <v>1.4807043999999999E-4</v>
          </cell>
          <cell r="U265">
            <v>1.6834342E-4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1.8205000000000002E-2</v>
          </cell>
          <cell r="AC265">
            <v>4.8840999999999996E-2</v>
          </cell>
          <cell r="AD265">
            <v>0.13110699999999997</v>
          </cell>
          <cell r="AE265">
            <v>0.89684199999999992</v>
          </cell>
          <cell r="AF265">
            <v>2.4135770000000001</v>
          </cell>
          <cell r="AG265">
            <v>0.78672900000000001</v>
          </cell>
          <cell r="AH265">
            <v>0.93487299999999995</v>
          </cell>
          <cell r="AI265">
            <v>0.81514699999999984</v>
          </cell>
          <cell r="AJ265">
            <v>1.042338</v>
          </cell>
          <cell r="AK265">
            <v>2.235671</v>
          </cell>
          <cell r="AL265">
            <v>2.2693529999999997</v>
          </cell>
          <cell r="AM265">
            <v>1.531758</v>
          </cell>
          <cell r="AN265">
            <v>0.14676299999999998</v>
          </cell>
          <cell r="AO265">
            <v>4.3445999999999999E-2</v>
          </cell>
          <cell r="AP265">
            <v>0.65581699999999987</v>
          </cell>
          <cell r="AQ265">
            <v>0.67787999999999993</v>
          </cell>
          <cell r="AR265">
            <v>0.32660699999999998</v>
          </cell>
          <cell r="AS265">
            <v>0.18385399999999999</v>
          </cell>
          <cell r="AT265">
            <v>4.3443999999999997E-2</v>
          </cell>
          <cell r="AU265">
            <v>6.0096999999999998E-2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</row>
        <row r="266">
          <cell r="B266">
            <v>1.4779751000000001E-3</v>
          </cell>
          <cell r="C266">
            <v>2.8935891600000005E-3</v>
          </cell>
          <cell r="D266">
            <v>5.3083689399999997E-3</v>
          </cell>
          <cell r="E266">
            <v>9.65583276E-3</v>
          </cell>
          <cell r="F266">
            <v>1.0455722759999999E-2</v>
          </cell>
          <cell r="G266">
            <v>7.6634835199999992E-3</v>
          </cell>
          <cell r="H266">
            <v>9.6316932599999992E-3</v>
          </cell>
          <cell r="I266">
            <v>9.8760142599999996E-3</v>
          </cell>
          <cell r="J266">
            <v>8.2125538599999992E-3</v>
          </cell>
          <cell r="K266">
            <v>9.5900779799999985E-3</v>
          </cell>
          <cell r="L266">
            <v>2.2396005659999992E-2</v>
          </cell>
          <cell r="M266">
            <v>1.2913125819999999E-2</v>
          </cell>
          <cell r="N266">
            <v>4.6100321399999986E-3</v>
          </cell>
          <cell r="O266">
            <v>3.4911307199999991E-3</v>
          </cell>
          <cell r="P266">
            <v>1.9041726199999997E-3</v>
          </cell>
          <cell r="Q266">
            <v>1.2781525399999999E-3</v>
          </cell>
          <cell r="R266">
            <v>1.6546733657142858E-3</v>
          </cell>
          <cell r="S266">
            <v>9.1875992599999984E-3</v>
          </cell>
          <cell r="T266">
            <v>1.667052128E-2</v>
          </cell>
          <cell r="U266">
            <v>8.2935327999999996E-3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9.5927999999999999E-2</v>
          </cell>
          <cell r="AC266">
            <v>0.41408600000000001</v>
          </cell>
          <cell r="AD266">
            <v>0.65289799999999998</v>
          </cell>
          <cell r="AE266">
            <v>0.99487600000000009</v>
          </cell>
          <cell r="AF266">
            <v>1.4051689999999999</v>
          </cell>
          <cell r="AG266">
            <v>1.1361759999999999</v>
          </cell>
          <cell r="AH266">
            <v>1.3654840000000001</v>
          </cell>
          <cell r="AI266">
            <v>1.6627879999999999</v>
          </cell>
          <cell r="AJ266">
            <v>0.79572399999999999</v>
          </cell>
          <cell r="AK266">
            <v>0.88898299999999997</v>
          </cell>
          <cell r="AL266">
            <v>1.713784</v>
          </cell>
          <cell r="AM266">
            <v>1.3847779999999998</v>
          </cell>
          <cell r="AN266">
            <v>0.65510000000000002</v>
          </cell>
          <cell r="AO266">
            <v>0.48180999999999991</v>
          </cell>
          <cell r="AP266">
            <v>0.46412699999999996</v>
          </cell>
          <cell r="AQ266">
            <v>0.46935499999999997</v>
          </cell>
          <cell r="AR266">
            <v>0.30591099999999999</v>
          </cell>
          <cell r="AS266">
            <v>0.95011000000000001</v>
          </cell>
          <cell r="AT266">
            <v>1.7658379999999998</v>
          </cell>
          <cell r="AU266">
            <v>0.97042899999999999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</row>
        <row r="267">
          <cell r="B267">
            <v>8.1348119999999989E-5</v>
          </cell>
          <cell r="C267">
            <v>6.8361999999999994E-5</v>
          </cell>
          <cell r="D267">
            <v>8.9336099999999993E-5</v>
          </cell>
          <cell r="E267">
            <v>1.7867500000000002E-4</v>
          </cell>
          <cell r="F267">
            <v>4.6645941999999996E-4</v>
          </cell>
          <cell r="G267">
            <v>4.8917049999999999E-4</v>
          </cell>
          <cell r="H267">
            <v>6.0411470000000002E-4</v>
          </cell>
          <cell r="I267">
            <v>1.3133201200000002E-3</v>
          </cell>
          <cell r="J267">
            <v>1.1043949E-3</v>
          </cell>
          <cell r="K267">
            <v>2.9682357599999996E-3</v>
          </cell>
          <cell r="L267">
            <v>3.0902832799999998E-3</v>
          </cell>
          <cell r="M267">
            <v>7.7708531599999997E-3</v>
          </cell>
          <cell r="N267">
            <v>3.33813704E-3</v>
          </cell>
          <cell r="O267">
            <v>0</v>
          </cell>
          <cell r="P267">
            <v>4.0243937999999999E-4</v>
          </cell>
          <cell r="Q267">
            <v>3.7120173999999996E-4</v>
          </cell>
          <cell r="R267">
            <v>1.9612712E-4</v>
          </cell>
          <cell r="S267">
            <v>6.0123448E-4</v>
          </cell>
          <cell r="T267">
            <v>1.4E-8</v>
          </cell>
          <cell r="U267">
            <v>4.5634959999999996E-5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1.5630999999999999E-2</v>
          </cell>
          <cell r="AC267">
            <v>1.6691999999999999E-2</v>
          </cell>
          <cell r="AD267">
            <v>2.0913000000000001E-2</v>
          </cell>
          <cell r="AE267">
            <v>2.5973E-2</v>
          </cell>
          <cell r="AF267">
            <v>0.125861</v>
          </cell>
          <cell r="AG267">
            <v>7.1202000000000001E-2</v>
          </cell>
          <cell r="AH267">
            <v>6.6932999999999993E-2</v>
          </cell>
          <cell r="AI267">
            <v>0.13571800000000001</v>
          </cell>
          <cell r="AJ267">
            <v>0.14402899999999999</v>
          </cell>
          <cell r="AK267">
            <v>0.12055999999999999</v>
          </cell>
          <cell r="AL267">
            <v>0.56153299999999995</v>
          </cell>
          <cell r="AM267">
            <v>0.47262199999999993</v>
          </cell>
          <cell r="AN267">
            <v>6.9691000000000003E-2</v>
          </cell>
          <cell r="AO267">
            <v>0</v>
          </cell>
          <cell r="AP267">
            <v>0.290489</v>
          </cell>
          <cell r="AQ267">
            <v>0.11436499999999999</v>
          </cell>
          <cell r="AR267">
            <v>7.5191999999999995E-2</v>
          </cell>
          <cell r="AS267">
            <v>0.14392499999999997</v>
          </cell>
          <cell r="AT267">
            <v>7.0999999999999991E-5</v>
          </cell>
          <cell r="AU267">
            <v>1.3176999999999999E-2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</row>
        <row r="268">
          <cell r="B268">
            <v>1.6642052E-4</v>
          </cell>
          <cell r="C268">
            <v>1.1424338799999999E-3</v>
          </cell>
          <cell r="D268">
            <v>2.1239318799999999E-3</v>
          </cell>
          <cell r="E268">
            <v>3.3265773799999996E-3</v>
          </cell>
          <cell r="F268">
            <v>8.0774800399999978E-3</v>
          </cell>
          <cell r="G268">
            <v>5.1041706799999989E-3</v>
          </cell>
          <cell r="H268">
            <v>2.7125517999999996E-4</v>
          </cell>
          <cell r="I268">
            <v>1.9541631199999996E-3</v>
          </cell>
          <cell r="J268">
            <v>2.7583280199999995E-3</v>
          </cell>
          <cell r="K268">
            <v>1.4357323400000001E-3</v>
          </cell>
          <cell r="L268">
            <v>4.294228399999999E-3</v>
          </cell>
          <cell r="M268">
            <v>4.9674435999999995E-3</v>
          </cell>
          <cell r="N268">
            <v>1.4545075999999998E-3</v>
          </cell>
          <cell r="O268">
            <v>3.2596479999999993E-4</v>
          </cell>
          <cell r="P268">
            <v>2.0552905799999998E-3</v>
          </cell>
          <cell r="Q268">
            <v>1.38991104E-3</v>
          </cell>
          <cell r="R268">
            <v>1.3978831999999998E-3</v>
          </cell>
          <cell r="S268">
            <v>1.5326791199999999E-3</v>
          </cell>
          <cell r="T268">
            <v>1.14041144E-3</v>
          </cell>
          <cell r="U268">
            <v>2.3992869600000001E-3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6.5987999999999991E-2</v>
          </cell>
          <cell r="AC268">
            <v>0.27664699999999998</v>
          </cell>
          <cell r="AD268">
            <v>0.60369099999999998</v>
          </cell>
          <cell r="AE268">
            <v>1.032975</v>
          </cell>
          <cell r="AF268">
            <v>3.1173199999999999</v>
          </cell>
          <cell r="AG268">
            <v>2.3413300000000001</v>
          </cell>
          <cell r="AH268">
            <v>0.135963</v>
          </cell>
          <cell r="AI268">
            <v>0.68746499999999999</v>
          </cell>
          <cell r="AJ268">
            <v>1.4010899999999999</v>
          </cell>
          <cell r="AK268">
            <v>0.53266399999999992</v>
          </cell>
          <cell r="AL268">
            <v>1.3969929999999999</v>
          </cell>
          <cell r="AM268">
            <v>1.29312</v>
          </cell>
          <cell r="AN268">
            <v>0.22714299999999998</v>
          </cell>
          <cell r="AO268">
            <v>9.8332000000000003E-2</v>
          </cell>
          <cell r="AP268">
            <v>1.0375490000000001</v>
          </cell>
          <cell r="AQ268">
            <v>0.64737700000000009</v>
          </cell>
          <cell r="AR268">
            <v>0.72109800000000002</v>
          </cell>
          <cell r="AS268">
            <v>0.65675899999999998</v>
          </cell>
          <cell r="AT268">
            <v>0.59932800000000008</v>
          </cell>
          <cell r="AU268">
            <v>1.0853369999999998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</row>
        <row r="269"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1.0499999999999999E-6</v>
          </cell>
          <cell r="L269">
            <v>0</v>
          </cell>
          <cell r="M269">
            <v>0</v>
          </cell>
          <cell r="N269">
            <v>6.4435839999999993E-5</v>
          </cell>
          <cell r="O269">
            <v>0</v>
          </cell>
          <cell r="P269">
            <v>4.7491639999999994E-5</v>
          </cell>
          <cell r="Q269">
            <v>1.4932175999999997E-4</v>
          </cell>
          <cell r="R269">
            <v>4.8329539999999995E-5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1.27E-4</v>
          </cell>
          <cell r="AL269">
            <v>0</v>
          </cell>
          <cell r="AM269">
            <v>0</v>
          </cell>
          <cell r="AN269">
            <v>6.7519999999999993E-3</v>
          </cell>
          <cell r="AO269">
            <v>0</v>
          </cell>
          <cell r="AP269">
            <v>3.4297999999999995E-2</v>
          </cell>
          <cell r="AQ269">
            <v>8.735699999999999E-2</v>
          </cell>
          <cell r="AR269">
            <v>2.9044999999999998E-2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</row>
      </sheetData>
      <sheetData sheetId="39"/>
      <sheetData sheetId="40"/>
      <sheetData sheetId="41"/>
      <sheetData sheetId="42"/>
      <sheetData sheetId="43"/>
      <sheetData sheetId="44"/>
      <sheetData sheetId="45">
        <row r="263">
          <cell r="B263">
            <v>5.1631071428571432E-5</v>
          </cell>
          <cell r="C263">
            <v>5.9067142857142859E-5</v>
          </cell>
          <cell r="D263">
            <v>4.5688571428571426E-5</v>
          </cell>
          <cell r="E263">
            <v>5.8876071428571428E-5</v>
          </cell>
          <cell r="F263">
            <v>4.5264642857142857E-5</v>
          </cell>
          <cell r="G263">
            <v>3.1277857142857145E-5</v>
          </cell>
          <cell r="H263">
            <v>4.2517857142857145E-5</v>
          </cell>
          <cell r="I263">
            <v>2.0814250000000001E-4</v>
          </cell>
          <cell r="J263">
            <v>4.2671785714285713E-5</v>
          </cell>
          <cell r="K263">
            <v>4.6565959999999998E-4</v>
          </cell>
          <cell r="L263">
            <v>6.3048439999999998E-4</v>
          </cell>
          <cell r="M263">
            <v>1.1494868000000002E-3</v>
          </cell>
          <cell r="N263">
            <v>1.1494868000000002E-3</v>
          </cell>
          <cell r="O263">
            <v>1.1494868000000002E-3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0.27007500000000001</v>
          </cell>
          <cell r="AC263">
            <v>0.239149</v>
          </cell>
          <cell r="AD263">
            <v>0.25757399999999997</v>
          </cell>
          <cell r="AE263">
            <v>0.52933299999999994</v>
          </cell>
          <cell r="AF263">
            <v>0.16236299999999998</v>
          </cell>
          <cell r="AG263">
            <v>0.27121899999999999</v>
          </cell>
          <cell r="AH263">
            <v>0.126443</v>
          </cell>
          <cell r="AI263">
            <v>0.395569</v>
          </cell>
          <cell r="AJ263">
            <v>0.26342099999999996</v>
          </cell>
          <cell r="AK263">
            <v>0.166576</v>
          </cell>
          <cell r="AL263">
            <v>0.12814200000000001</v>
          </cell>
          <cell r="AM263">
            <v>0.10198400000000001</v>
          </cell>
          <cell r="AN263">
            <v>0.10198400000000001</v>
          </cell>
          <cell r="AO263">
            <v>0.10198400000000001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6.9887999999999991E-6</v>
          </cell>
          <cell r="N264">
            <v>6.9887999999999991E-6</v>
          </cell>
          <cell r="O264">
            <v>6.9887999999999991E-6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1.8439000000000001E-2</v>
          </cell>
          <cell r="AN264">
            <v>1.8439000000000001E-2</v>
          </cell>
          <cell r="AO264">
            <v>1.8439000000000001E-2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</sheetData>
      <sheetData sheetId="46"/>
      <sheetData sheetId="47">
        <row r="263"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0.14364728000000007</v>
          </cell>
          <cell r="M263">
            <v>0</v>
          </cell>
          <cell r="N263">
            <v>9.2939024499999995E-2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57.096670999999986</v>
          </cell>
          <cell r="AM263">
            <v>51.758587999999982</v>
          </cell>
          <cell r="AN263">
            <v>41.616993999999998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0.1075673585</v>
          </cell>
          <cell r="M264">
            <v>0</v>
          </cell>
          <cell r="N264">
            <v>5.2383331000000005E-2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29.763634</v>
          </cell>
          <cell r="AM264">
            <v>23.3371</v>
          </cell>
          <cell r="AN264">
            <v>14.196282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</sheetData>
      <sheetData sheetId="48"/>
      <sheetData sheetId="49"/>
      <sheetData sheetId="50">
        <row r="263"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</row>
        <row r="264"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</row>
      </sheetData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x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4701-5Imp"/>
      <sheetName val="48Imp"/>
      <sheetName val="44013020Imp"/>
      <sheetName val="44012Imp"/>
      <sheetName val="44013Imp"/>
      <sheetName val="440123Imp"/>
      <sheetName val="PulpLogsImp"/>
      <sheetName val="PaperSectorImp"/>
      <sheetName val="PaperSectorMinusCoreVPAIm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94Exp"/>
      <sheetName val="CoreVPAExp"/>
      <sheetName val="TimberSectorExp"/>
      <sheetName val="TimberSectorMinusCoreVPAExp"/>
      <sheetName val="PaperSectorExp"/>
      <sheetName val="PaperSectorMinusCoreVPAExp"/>
      <sheetName val="4701-5Exp"/>
      <sheetName val="48Exp"/>
      <sheetName val="44013020Exp"/>
      <sheetName val="44012Exp"/>
      <sheetName val="440123Exp"/>
      <sheetName val="44013Exp"/>
      <sheetName val="PulpLogsExp"/>
      <sheetName val="44219098Imp"/>
      <sheetName val="Charts"/>
      <sheetName val="44012"/>
      <sheetName val="44013"/>
      <sheetName val="4401Imp"/>
      <sheetName val="440110Imp"/>
      <sheetName val="4401Exp"/>
      <sheetName val="440110Exp"/>
      <sheetName val="440110"/>
      <sheetName val="OtherTimberImp"/>
      <sheetName val="VPACoreImp"/>
      <sheetName val="4401"/>
      <sheetName val="VPAcoreExp"/>
      <sheetName val="OtherWoodExp"/>
      <sheetName val="OtherTimberExp"/>
      <sheetName val="4421Imp"/>
    </sheetNames>
    <sheetDataSet>
      <sheetData sheetId="0"/>
      <sheetData sheetId="1"/>
      <sheetData sheetId="2"/>
      <sheetData sheetId="3">
        <row r="56">
          <cell r="B56">
            <v>4.1578451200000012E-2</v>
          </cell>
          <cell r="C56">
            <v>3.6033920000000004E-2</v>
          </cell>
          <cell r="D56">
            <v>2.1689959200000001E-2</v>
          </cell>
          <cell r="E56">
            <v>9.2298600000000029E-3</v>
          </cell>
          <cell r="F56">
            <v>1.2705140000000002E-2</v>
          </cell>
          <cell r="G56">
            <v>1.4732076E-2</v>
          </cell>
          <cell r="H56">
            <v>2.3703016000000007E-2</v>
          </cell>
          <cell r="I56">
            <v>3.6096899999999994E-2</v>
          </cell>
          <cell r="J56">
            <v>3.331692E-2</v>
          </cell>
          <cell r="K56">
            <v>2.2609859999999999E-2</v>
          </cell>
          <cell r="L56">
            <v>1.9164020000000004E-2</v>
          </cell>
          <cell r="M56">
            <v>2.7377559200000002E-2</v>
          </cell>
          <cell r="N56">
            <v>1.3244322000000003E-2</v>
          </cell>
          <cell r="O56">
            <v>3.1643976000000004E-3</v>
          </cell>
          <cell r="P56">
            <v>5.9029152000000008E-3</v>
          </cell>
          <cell r="Q56">
            <v>1.138626E-2</v>
          </cell>
          <cell r="R56">
            <v>6.3809200000000017E-3</v>
          </cell>
          <cell r="S56">
            <v>7.256518977777778E-3</v>
          </cell>
          <cell r="T56">
            <v>4.2005599999999999E-3</v>
          </cell>
          <cell r="U56">
            <v>1.8928E-3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8.0982387839999994</v>
          </cell>
          <cell r="AC56">
            <v>7.4643307331999997</v>
          </cell>
          <cell r="AD56">
            <v>4.3656073103999997</v>
          </cell>
          <cell r="AE56">
            <v>2.7257870304000003</v>
          </cell>
          <cell r="AF56">
            <v>3.7469738481000001</v>
          </cell>
          <cell r="AG56">
            <v>5.9691880677000002</v>
          </cell>
          <cell r="AH56">
            <v>6.5562999731999998</v>
          </cell>
          <cell r="AI56">
            <v>11.663440157</v>
          </cell>
          <cell r="AJ56">
            <v>13.111462778800002</v>
          </cell>
          <cell r="AK56">
            <v>7.2713448588</v>
          </cell>
          <cell r="AL56">
            <v>6.6455418735000009</v>
          </cell>
          <cell r="AM56">
            <v>9.4075355040000002</v>
          </cell>
          <cell r="AN56">
            <v>4.3337396080000001</v>
          </cell>
          <cell r="AO56">
            <v>1.0808064519</v>
          </cell>
          <cell r="AP56">
            <v>1.7681870025000002</v>
          </cell>
          <cell r="AQ56">
            <v>1.9443199754999998</v>
          </cell>
          <cell r="AR56">
            <v>1.6409073015</v>
          </cell>
          <cell r="AS56">
            <v>0.89053912089999987</v>
          </cell>
          <cell r="AT56">
            <v>1.227553839</v>
          </cell>
          <cell r="AU56">
            <v>0.79969710291666662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</row>
      </sheetData>
      <sheetData sheetId="4"/>
      <sheetData sheetId="5">
        <row r="50">
          <cell r="B50">
            <v>6.1109999999999996E-7</v>
          </cell>
        </row>
      </sheetData>
      <sheetData sheetId="6">
        <row r="50">
          <cell r="B50">
            <v>0</v>
          </cell>
        </row>
      </sheetData>
      <sheetData sheetId="7">
        <row r="50">
          <cell r="B50">
            <v>0</v>
          </cell>
        </row>
      </sheetData>
      <sheetData sheetId="8">
        <row r="50">
          <cell r="B50">
            <v>0</v>
          </cell>
        </row>
      </sheetData>
      <sheetData sheetId="9">
        <row r="50">
          <cell r="B50">
            <v>0</v>
          </cell>
        </row>
      </sheetData>
      <sheetData sheetId="10">
        <row r="50">
          <cell r="B50">
            <v>0</v>
          </cell>
        </row>
      </sheetData>
      <sheetData sheetId="11">
        <row r="25">
          <cell r="B25">
            <v>0</v>
          </cell>
        </row>
      </sheetData>
      <sheetData sheetId="12"/>
      <sheetData sheetId="13"/>
      <sheetData sheetId="14">
        <row r="50">
          <cell r="B50">
            <v>0</v>
          </cell>
        </row>
      </sheetData>
      <sheetData sheetId="15">
        <row r="50">
          <cell r="B50">
            <v>0</v>
          </cell>
        </row>
      </sheetData>
      <sheetData sheetId="16"/>
      <sheetData sheetId="17"/>
      <sheetData sheetId="18"/>
      <sheetData sheetId="19"/>
      <sheetData sheetId="20">
        <row r="50">
          <cell r="B50">
            <v>0</v>
          </cell>
        </row>
      </sheetData>
      <sheetData sheetId="21">
        <row r="50">
          <cell r="B50">
            <v>0</v>
          </cell>
        </row>
      </sheetData>
      <sheetData sheetId="22">
        <row r="50">
          <cell r="B50">
            <v>2.8725899999999999E-5</v>
          </cell>
        </row>
      </sheetData>
      <sheetData sheetId="23"/>
      <sheetData sheetId="24"/>
      <sheetData sheetId="25"/>
      <sheetData sheetId="26">
        <row r="50">
          <cell r="B50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x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3020Imp"/>
      <sheetName val="4401Imp"/>
      <sheetName val="440110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2199Exp"/>
      <sheetName val="44OtherExp"/>
      <sheetName val="94Exp"/>
      <sheetName val="PaperSectorExp"/>
      <sheetName val="PaperSectorMinusCoreVPAExp"/>
      <sheetName val="4701-5Exp"/>
      <sheetName val="48Exp"/>
      <sheetName val="44013020Exp"/>
      <sheetName val="4401Exp"/>
      <sheetName val="440110Exp"/>
      <sheetName val="440123Exp"/>
      <sheetName val="PulpLogsExp"/>
      <sheetName val="44219098Imp"/>
      <sheetName val="Charts"/>
    </sheetNames>
    <sheetDataSet>
      <sheetData sheetId="0"/>
      <sheetData sheetId="1"/>
      <sheetData sheetId="2"/>
      <sheetData sheetId="3">
        <row r="56">
          <cell r="B56">
            <v>0.32748597039999999</v>
          </cell>
          <cell r="C56">
            <v>0.36053024519999999</v>
          </cell>
          <cell r="D56">
            <v>0.26780619880000001</v>
          </cell>
          <cell r="E56">
            <v>0.19251051040000003</v>
          </cell>
          <cell r="F56">
            <v>0.22454574600000002</v>
          </cell>
          <cell r="G56">
            <v>0.23634474480000003</v>
          </cell>
          <cell r="H56">
            <v>0.17812802479999998</v>
          </cell>
          <cell r="I56">
            <v>0.13805960440000001</v>
          </cell>
          <cell r="J56">
            <v>0.137056596</v>
          </cell>
          <cell r="K56">
            <v>4.3895823999999993E-2</v>
          </cell>
          <cell r="L56">
            <v>5.6889669199999993E-2</v>
          </cell>
          <cell r="M56">
            <v>4.6704407599999997E-2</v>
          </cell>
          <cell r="N56">
            <v>3.4255759599999998E-2</v>
          </cell>
          <cell r="O56">
            <v>2.8456712399999994E-2</v>
          </cell>
          <cell r="P56">
            <v>3.9589367199999989E-2</v>
          </cell>
          <cell r="Q56">
            <v>2.7906129999999998E-2</v>
          </cell>
          <cell r="R56">
            <v>2.79642352E-2</v>
          </cell>
          <cell r="S56">
            <v>3.1369906400000001E-2</v>
          </cell>
          <cell r="T56">
            <v>4.7865732799999991E-2</v>
          </cell>
          <cell r="U56">
            <v>3.5399130799999998E-2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64.011213243216005</v>
          </cell>
          <cell r="AC56">
            <v>70.714790173600008</v>
          </cell>
          <cell r="AD56">
            <v>56.763483863999994</v>
          </cell>
          <cell r="AE56">
            <v>56.854421948800002</v>
          </cell>
          <cell r="AF56">
            <v>77.078673987000016</v>
          </cell>
          <cell r="AG56">
            <v>78.332142645900007</v>
          </cell>
          <cell r="AH56">
            <v>59.12092169080001</v>
          </cell>
          <cell r="AI56">
            <v>53.387711007500002</v>
          </cell>
          <cell r="AJ56">
            <v>51.886094051200011</v>
          </cell>
          <cell r="AK56">
            <v>16.030655383599999</v>
          </cell>
          <cell r="AL56">
            <v>18.294952979700003</v>
          </cell>
          <cell r="AM56">
            <v>18.085825872000001</v>
          </cell>
          <cell r="AN56">
            <v>13.452741227200001</v>
          </cell>
          <cell r="AO56">
            <v>12.7958092113</v>
          </cell>
          <cell r="AP56">
            <v>16.554209998000001</v>
          </cell>
          <cell r="AQ56">
            <v>11.232451516999999</v>
          </cell>
          <cell r="AR56">
            <v>10.253644177199998</v>
          </cell>
          <cell r="AS56">
            <v>10.1552698247</v>
          </cell>
          <cell r="AT56">
            <v>14.118833742000001</v>
          </cell>
          <cell r="AU56">
            <v>9.2604723216666667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</row>
      </sheetData>
      <sheetData sheetId="4"/>
      <sheetData sheetId="5">
        <row r="50">
          <cell r="B50">
            <v>8.6141375000000015E-4</v>
          </cell>
        </row>
      </sheetData>
      <sheetData sheetId="6">
        <row r="50">
          <cell r="B50">
            <v>1.7E-5</v>
          </cell>
        </row>
      </sheetData>
      <sheetData sheetId="7">
        <row r="50">
          <cell r="B50">
            <v>7.7895999999999998E-4</v>
          </cell>
        </row>
      </sheetData>
      <sheetData sheetId="8">
        <row r="50">
          <cell r="B50">
            <v>0</v>
          </cell>
        </row>
      </sheetData>
      <sheetData sheetId="9">
        <row r="50">
          <cell r="B50">
            <v>0</v>
          </cell>
        </row>
      </sheetData>
      <sheetData sheetId="10">
        <row r="50">
          <cell r="B50">
            <v>0</v>
          </cell>
        </row>
      </sheetData>
      <sheetData sheetId="11">
        <row r="25">
          <cell r="B25">
            <v>0</v>
          </cell>
        </row>
      </sheetData>
      <sheetData sheetId="12"/>
      <sheetData sheetId="13"/>
      <sheetData sheetId="14">
        <row r="50">
          <cell r="B50">
            <v>5.1603999999999989E-5</v>
          </cell>
        </row>
      </sheetData>
      <sheetData sheetId="15">
        <row r="50">
          <cell r="B50">
            <v>8.4000000000000009E-6</v>
          </cell>
        </row>
      </sheetData>
      <sheetData sheetId="16"/>
      <sheetData sheetId="17"/>
      <sheetData sheetId="18"/>
      <sheetData sheetId="19"/>
      <sheetData sheetId="20">
        <row r="50">
          <cell r="B50">
            <v>6.916097703211516E-5</v>
          </cell>
        </row>
      </sheetData>
      <sheetData sheetId="21"/>
      <sheetData sheetId="22"/>
      <sheetData sheetId="23">
        <row r="50">
          <cell r="B50">
            <v>0</v>
          </cell>
        </row>
      </sheetData>
      <sheetData sheetId="24">
        <row r="50">
          <cell r="B50">
            <v>5.8029999999999993E-6</v>
          </cell>
        </row>
      </sheetData>
      <sheetData sheetId="25"/>
      <sheetData sheetId="26"/>
      <sheetData sheetId="27"/>
      <sheetData sheetId="28">
        <row r="50">
          <cell r="B50">
            <v>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402Imp"/>
      <sheetName val="4402Exp"/>
      <sheetName val="AllEx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3020Imp"/>
      <sheetName val="44012Imp"/>
      <sheetName val="44013Imp"/>
      <sheetName val="44013MinusPellets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2199Exp"/>
      <sheetName val="44Other"/>
      <sheetName val="94Exp"/>
      <sheetName val="PaperSectorExp"/>
      <sheetName val="PaperSectorMinusCoreVPAExp"/>
      <sheetName val="4701-5Exp"/>
      <sheetName val="48Exp"/>
      <sheetName val="44013MinusPelletsExp"/>
      <sheetName val="44013020Exp"/>
      <sheetName val="44012Exp"/>
      <sheetName val="44013Exp"/>
      <sheetName val="440123Exp"/>
      <sheetName val="PulpLogsExp"/>
      <sheetName val="4401Exp"/>
      <sheetName val="440110Exp"/>
      <sheetName val="44219098Imp"/>
      <sheetName val="Sheet1"/>
      <sheetName val="ChartsUSD"/>
      <sheetName val="PulpWoodLogsImp"/>
      <sheetName val="PulpWoodLogsExp"/>
      <sheetName val="4401Imp"/>
      <sheetName val="440110Imp"/>
      <sheetName val="UKSummary"/>
      <sheetName val="10501-5Imp"/>
      <sheetName val="Sheet"/>
      <sheetName val="Shee"/>
      <sheetName val="She"/>
      <sheetName val="Sh"/>
      <sheetName val="S"/>
      <sheetName val=""/>
      <sheetName val="P"/>
      <sheetName val="Pu"/>
      <sheetName val="Pul"/>
      <sheetName val="Pulp"/>
      <sheetName val="Pulpw"/>
      <sheetName val="Pulpwo"/>
      <sheetName val="Pulpwoo"/>
      <sheetName val="Pulpwood"/>
      <sheetName val="PulpwoodL"/>
      <sheetName val="PulpwoodLo"/>
      <sheetName val="PulpwoodLog"/>
      <sheetName val="440131Imp"/>
      <sheetName val="440130Imp"/>
      <sheetName val="4401302Imp"/>
    </sheetNames>
    <sheetDataSet>
      <sheetData sheetId="0"/>
      <sheetData sheetId="1"/>
      <sheetData sheetId="2"/>
      <sheetData sheetId="3"/>
      <sheetData sheetId="4"/>
      <sheetData sheetId="5">
        <row r="56">
          <cell r="B56">
            <v>3.8039519200000003E-2</v>
          </cell>
          <cell r="C56">
            <v>3.0234619200000007E-2</v>
          </cell>
          <cell r="D56">
            <v>3.8644082000000003E-2</v>
          </cell>
          <cell r="E56">
            <v>3.7870508800000008E-2</v>
          </cell>
          <cell r="F56">
            <v>4.6953084000000006E-2</v>
          </cell>
          <cell r="G56">
            <v>4.4325818400000001E-2</v>
          </cell>
          <cell r="H56">
            <v>4.0010942799999998E-2</v>
          </cell>
          <cell r="I56">
            <v>5.18762132E-2</v>
          </cell>
          <cell r="J56">
            <v>4.4289693200000001E-2</v>
          </cell>
          <cell r="K56">
            <v>3.1198320000000002E-2</v>
          </cell>
          <cell r="L56">
            <v>3.4467100000000007E-2</v>
          </cell>
          <cell r="M56">
            <v>2.6090638000000003E-2</v>
          </cell>
          <cell r="N56">
            <v>2.45346356E-2</v>
          </cell>
          <cell r="O56">
            <v>1.848458E-2</v>
          </cell>
          <cell r="P56">
            <v>1.6871000000000004E-2</v>
          </cell>
          <cell r="Q56">
            <v>1.7950880000000002E-2</v>
          </cell>
          <cell r="R56">
            <v>1.5797240000000001E-2</v>
          </cell>
          <cell r="S56">
            <v>1.5194440000000002E-2</v>
          </cell>
          <cell r="T56">
            <v>1.0610600000000001E-2</v>
          </cell>
          <cell r="U56">
            <v>8.463420000000001E-3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11.819226185490001</v>
          </cell>
          <cell r="AC56">
            <v>9.3362663863999984</v>
          </cell>
          <cell r="AD56">
            <v>12.056072822400001</v>
          </cell>
          <cell r="AE56">
            <v>13.814899907200001</v>
          </cell>
          <cell r="AF56">
            <v>19.899009128599999</v>
          </cell>
          <cell r="AG56">
            <v>18.161113027200003</v>
          </cell>
          <cell r="AH56">
            <v>17.552476882400001</v>
          </cell>
          <cell r="AI56">
            <v>25.848541382500002</v>
          </cell>
          <cell r="AJ56">
            <v>22.491851595600004</v>
          </cell>
          <cell r="AK56">
            <v>14.078076258399999</v>
          </cell>
          <cell r="AL56">
            <v>15.665273248500002</v>
          </cell>
          <cell r="AM56">
            <v>13.699125792</v>
          </cell>
          <cell r="AN56">
            <v>12.4805240736</v>
          </cell>
          <cell r="AO56">
            <v>8.8136660456999998</v>
          </cell>
          <cell r="AP56">
            <v>8.1895196509999995</v>
          </cell>
          <cell r="AQ56">
            <v>7.807499353499999</v>
          </cell>
          <cell r="AR56">
            <v>7.0461247022000002</v>
          </cell>
          <cell r="AS56">
            <v>7.2274952464000002</v>
          </cell>
          <cell r="AT56">
            <v>5.3672824329999997</v>
          </cell>
          <cell r="AU56">
            <v>3.8542272020833335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</row>
      </sheetData>
      <sheetData sheetId="6"/>
      <sheetData sheetId="7">
        <row r="50">
          <cell r="B50">
            <v>6.2803999999999977E-5</v>
          </cell>
        </row>
      </sheetData>
      <sheetData sheetId="8">
        <row r="50">
          <cell r="B50">
            <v>0</v>
          </cell>
        </row>
      </sheetData>
      <sheetData sheetId="9">
        <row r="50">
          <cell r="B50">
            <v>0</v>
          </cell>
        </row>
      </sheetData>
      <sheetData sheetId="10">
        <row r="50">
          <cell r="B50">
            <v>0</v>
          </cell>
        </row>
      </sheetData>
      <sheetData sheetId="11">
        <row r="50">
          <cell r="B50">
            <v>0</v>
          </cell>
        </row>
      </sheetData>
      <sheetData sheetId="12">
        <row r="50">
          <cell r="B50">
            <v>0</v>
          </cell>
        </row>
      </sheetData>
      <sheetData sheetId="13">
        <row r="25">
          <cell r="B25">
            <v>0</v>
          </cell>
        </row>
      </sheetData>
      <sheetData sheetId="14"/>
      <sheetData sheetId="15"/>
      <sheetData sheetId="16">
        <row r="50">
          <cell r="B50">
            <v>5.3199999999999992E-5</v>
          </cell>
        </row>
      </sheetData>
      <sheetData sheetId="17">
        <row r="50">
          <cell r="B50">
            <v>0</v>
          </cell>
        </row>
      </sheetData>
      <sheetData sheetId="18"/>
      <sheetData sheetId="19"/>
      <sheetData sheetId="20"/>
      <sheetData sheetId="21"/>
      <sheetData sheetId="22">
        <row r="50">
          <cell r="B50">
            <v>6.832000000000001E-5</v>
          </cell>
        </row>
      </sheetData>
      <sheetData sheetId="23"/>
      <sheetData sheetId="24"/>
      <sheetData sheetId="25">
        <row r="50">
          <cell r="B50">
            <v>0</v>
          </cell>
        </row>
      </sheetData>
      <sheetData sheetId="26">
        <row r="50">
          <cell r="B50">
            <v>9.8255499999999989E-3</v>
          </cell>
        </row>
      </sheetData>
      <sheetData sheetId="27"/>
      <sheetData sheetId="28"/>
      <sheetData sheetId="29"/>
      <sheetData sheetId="30"/>
      <sheetData sheetId="31">
        <row r="50">
          <cell r="B50">
            <v>0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ToM3"/>
      <sheetName val="Assumptions2014China"/>
      <sheetName val="RWE"/>
      <sheetName val="Units"/>
      <sheetName val="Sheet1"/>
      <sheetName val="Sheet3"/>
      <sheetName val="ToM3'D"/>
      <sheetName val="RWE'D"/>
      <sheetName val="RWE'E"/>
      <sheetName val="+A32RWE"/>
    </sheetNames>
    <sheetDataSet>
      <sheetData sheetId="0"/>
      <sheetData sheetId="1">
        <row r="2">
          <cell r="A2">
            <v>1.4</v>
          </cell>
        </row>
      </sheetData>
      <sheetData sheetId="2"/>
      <sheetData sheetId="3">
        <row r="1">
          <cell r="A1">
            <v>1.1499999999999999</v>
          </cell>
        </row>
        <row r="3">
          <cell r="A3">
            <v>1</v>
          </cell>
        </row>
        <row r="7">
          <cell r="A7">
            <v>1.82</v>
          </cell>
        </row>
        <row r="8">
          <cell r="A8">
            <v>1.9</v>
          </cell>
        </row>
        <row r="12">
          <cell r="A12">
            <v>2.2999999999999998</v>
          </cell>
        </row>
        <row r="25">
          <cell r="A25">
            <v>2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xp"/>
      <sheetName val="AllImp"/>
      <sheetName val="TimberSectorImp"/>
      <sheetName val="Sheet1"/>
      <sheetName val="CoreVPAImp"/>
      <sheetName val="TimberSectorMinusCoreVPAImp"/>
      <sheetName val="44Imp"/>
      <sheetName val="4403Imp"/>
      <sheetName val="4403CImp"/>
      <sheetName val="4403NCImp"/>
      <sheetName val="44034920"/>
      <sheetName val="44039930Imp"/>
      <sheetName val="44079910Imp"/>
      <sheetName val="4407Imp"/>
      <sheetName val="4407CImp"/>
      <sheetName val="4407NCImp"/>
      <sheetName val="4408Imp"/>
      <sheetName val="4408CImp"/>
      <sheetName val="4408NCImp"/>
      <sheetName val="4412Imp"/>
      <sheetName val="4412CImp"/>
      <sheetName val="4412NCImp"/>
      <sheetName val="4410Imp"/>
      <sheetName val="4411Imp"/>
      <sheetName val="44104411Imp"/>
      <sheetName val="44094418Imp"/>
      <sheetName val="4409Imp"/>
      <sheetName val="4409CImp"/>
      <sheetName val="4409NCImp"/>
      <sheetName val="4418Imp"/>
      <sheetName val="442199Imp"/>
      <sheetName val="44OtherImp"/>
      <sheetName val="PowerPointImp"/>
      <sheetName val="94Imp"/>
      <sheetName val="PaperSectorImp"/>
      <sheetName val="PaperSectorMinusCoreVPAImp"/>
      <sheetName val="4701-5Imp"/>
      <sheetName val="48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14Exp"/>
      <sheetName val="4420Exp"/>
      <sheetName val="442199Exp"/>
      <sheetName val="44OtherExp"/>
      <sheetName val="Balance"/>
      <sheetName val="PowerPointExp"/>
      <sheetName val="94Exp"/>
      <sheetName val="PaperSectorExp"/>
      <sheetName val="PaperSectorMinusCoreVPAExp"/>
      <sheetName val="4701-5Exp"/>
      <sheetName val="48Exp"/>
      <sheetName val="PulpLogsExp"/>
      <sheetName val="440123Exp"/>
      <sheetName val="ChinaSummary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>
            <v>7.7000000000000001E-8</v>
          </cell>
        </row>
      </sheetData>
      <sheetData sheetId="7">
        <row r="50">
          <cell r="B50">
            <v>0</v>
          </cell>
        </row>
        <row r="56"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1.1399999999999999E-4</v>
          </cell>
          <cell r="H56">
            <v>7.3400000000000006E-4</v>
          </cell>
          <cell r="I56">
            <v>6.0600000000000009E-4</v>
          </cell>
          <cell r="J56">
            <v>5.9499999999999993E-4</v>
          </cell>
          <cell r="K56">
            <v>1.119E-3</v>
          </cell>
          <cell r="L56">
            <v>1.6439999999999998E-3</v>
          </cell>
          <cell r="M56">
            <v>7.9430000000000004E-3</v>
          </cell>
          <cell r="N56">
            <v>3.8211999999999996E-2</v>
          </cell>
          <cell r="O56">
            <v>0.19013636833333333</v>
          </cell>
          <cell r="P56">
            <v>8.6430461646966203E-2</v>
          </cell>
          <cell r="Q56">
            <v>1.7778971057457335E-2</v>
          </cell>
          <cell r="R56">
            <v>9.6473674044690629E-3</v>
          </cell>
          <cell r="S56">
            <v>3.0551207277899959E-4</v>
          </cell>
          <cell r="T56">
            <v>4.1799999999999997E-4</v>
          </cell>
          <cell r="U56">
            <v>5.7258856697127631E-4</v>
          </cell>
          <cell r="V56"/>
          <cell r="W56"/>
          <cell r="X56"/>
          <cell r="Y56"/>
          <cell r="Z56"/>
          <cell r="AA56"/>
          <cell r="AB56">
            <v>0</v>
          </cell>
          <cell r="AC56"/>
          <cell r="AD56">
            <v>0</v>
          </cell>
          <cell r="AE56">
            <v>0</v>
          </cell>
          <cell r="AF56">
            <v>0</v>
          </cell>
          <cell r="AG56">
            <v>3.7999999999999999E-2</v>
          </cell>
          <cell r="AH56">
            <v>0.2848</v>
          </cell>
          <cell r="AI56">
            <v>0.23727799999999999</v>
          </cell>
          <cell r="AJ56">
            <v>0.29810399999999992</v>
          </cell>
          <cell r="AK56">
            <v>0.46980499999999997</v>
          </cell>
          <cell r="AL56">
            <v>0.71118999999999999</v>
          </cell>
          <cell r="AM56">
            <v>3.2982719999999999</v>
          </cell>
          <cell r="AN56">
            <v>17.223461999999998</v>
          </cell>
          <cell r="AO56">
            <v>109.47589499999999</v>
          </cell>
          <cell r="AP56">
            <v>62.400149999999996</v>
          </cell>
          <cell r="AQ56">
            <v>12.175201999999999</v>
          </cell>
          <cell r="AR56">
            <v>6.5954750000000013</v>
          </cell>
          <cell r="AS56">
            <v>0.23268</v>
          </cell>
          <cell r="AT56">
            <v>0.28279199999999999</v>
          </cell>
          <cell r="AU56">
            <v>0.28279199999999999</v>
          </cell>
          <cell r="AV56"/>
          <cell r="AW56"/>
          <cell r="AX56"/>
          <cell r="AY56"/>
          <cell r="AZ56"/>
          <cell r="BA56"/>
        </row>
      </sheetData>
      <sheetData sheetId="8"/>
      <sheetData sheetId="9"/>
      <sheetData sheetId="10"/>
      <sheetData sheetId="11"/>
      <sheetData sheetId="12"/>
      <sheetData sheetId="13">
        <row r="50">
          <cell r="B50">
            <v>0</v>
          </cell>
        </row>
        <row r="56">
          <cell r="B56">
            <v>3.6399999999999997E-5</v>
          </cell>
          <cell r="C56"/>
          <cell r="D56">
            <v>1.2576200000000001E-3</v>
          </cell>
          <cell r="E56">
            <v>6.0970000000000002E-4</v>
          </cell>
          <cell r="F56">
            <v>1.0683400000000001E-3</v>
          </cell>
          <cell r="G56">
            <v>2.2640799999999999E-3</v>
          </cell>
          <cell r="H56">
            <v>1.5861300000000002E-2</v>
          </cell>
          <cell r="I56">
            <v>5.29256E-3</v>
          </cell>
          <cell r="J56">
            <v>5.4672799999999997E-3</v>
          </cell>
          <cell r="K56">
            <v>1.2284999999999998E-3</v>
          </cell>
          <cell r="L56">
            <v>5.2506999999999996E-3</v>
          </cell>
          <cell r="M56">
            <v>5.3089399999999998E-3</v>
          </cell>
          <cell r="N56">
            <v>9.6532800000000002E-3</v>
          </cell>
          <cell r="O56">
            <v>9.1746199999999979E-3</v>
          </cell>
          <cell r="P56">
            <v>1.104543961436266E-2</v>
          </cell>
          <cell r="Q56">
            <v>5.5803255274093164E-3</v>
          </cell>
          <cell r="R56">
            <v>3.6448542126149698E-3</v>
          </cell>
          <cell r="S56">
            <v>1.0536028672466662E-2</v>
          </cell>
          <cell r="T56">
            <v>9.5275424453391197E-3</v>
          </cell>
          <cell r="U56">
            <v>4.3526463925088717E-3</v>
          </cell>
          <cell r="V56"/>
          <cell r="W56"/>
          <cell r="X56"/>
          <cell r="Y56"/>
          <cell r="Z56"/>
          <cell r="AA56"/>
          <cell r="AB56">
            <v>1.206E-2</v>
          </cell>
          <cell r="AC56"/>
          <cell r="AD56">
            <v>0.32018199999999997</v>
          </cell>
          <cell r="AE56">
            <v>0.17</v>
          </cell>
          <cell r="AF56">
            <v>0.20899999999999999</v>
          </cell>
          <cell r="AG56">
            <v>0.47400000000000003</v>
          </cell>
          <cell r="AH56">
            <v>3.3824649999999994</v>
          </cell>
          <cell r="AI56">
            <v>1.1620379999999999</v>
          </cell>
          <cell r="AJ56">
            <v>1.2456149999999997</v>
          </cell>
          <cell r="AK56">
            <v>0.33520499999999998</v>
          </cell>
          <cell r="AL56">
            <v>1.3686860000000001</v>
          </cell>
          <cell r="AM56">
            <v>1.5246659999999999</v>
          </cell>
          <cell r="AN56">
            <v>2.6074339999999996</v>
          </cell>
          <cell r="AO56">
            <v>2.3434360000000001</v>
          </cell>
          <cell r="AP56">
            <v>2.8258209999999995</v>
          </cell>
          <cell r="AQ56">
            <v>1.5935639999999998</v>
          </cell>
          <cell r="AR56">
            <v>1.316546</v>
          </cell>
          <cell r="AS56">
            <v>2.4150390000000002</v>
          </cell>
          <cell r="AT56">
            <v>2.7161359999999997</v>
          </cell>
          <cell r="AU56">
            <v>1.1457449999999998</v>
          </cell>
          <cell r="AV56"/>
          <cell r="AW56"/>
          <cell r="AX56"/>
          <cell r="AY56"/>
          <cell r="AZ56"/>
          <cell r="BA56"/>
        </row>
      </sheetData>
      <sheetData sheetId="14"/>
      <sheetData sheetId="15"/>
      <sheetData sheetId="16">
        <row r="50">
          <cell r="B50">
            <v>0</v>
          </cell>
        </row>
      </sheetData>
      <sheetData sheetId="17"/>
      <sheetData sheetId="18"/>
      <sheetData sheetId="19">
        <row r="50">
          <cell r="B50">
            <v>0</v>
          </cell>
        </row>
      </sheetData>
      <sheetData sheetId="20"/>
      <sheetData sheetId="21"/>
      <sheetData sheetId="22">
        <row r="50">
          <cell r="B50">
            <v>0</v>
          </cell>
        </row>
      </sheetData>
      <sheetData sheetId="23">
        <row r="25">
          <cell r="B25"/>
        </row>
      </sheetData>
      <sheetData sheetId="24"/>
      <sheetData sheetId="25"/>
      <sheetData sheetId="26">
        <row r="50">
          <cell r="B50">
            <v>0</v>
          </cell>
        </row>
      </sheetData>
      <sheetData sheetId="27"/>
      <sheetData sheetId="28"/>
      <sheetData sheetId="29">
        <row r="50">
          <cell r="B50">
            <v>0</v>
          </cell>
        </row>
      </sheetData>
      <sheetData sheetId="30"/>
      <sheetData sheetId="31"/>
      <sheetData sheetId="32"/>
      <sheetData sheetId="33">
        <row r="50">
          <cell r="B50">
            <v>0</v>
          </cell>
        </row>
      </sheetData>
      <sheetData sheetId="34"/>
      <sheetData sheetId="35"/>
      <sheetData sheetId="36">
        <row r="50">
          <cell r="B50">
            <v>0</v>
          </cell>
        </row>
      </sheetData>
      <sheetData sheetId="37">
        <row r="50">
          <cell r="B50">
            <v>3.7449999999999997E-7</v>
          </cell>
        </row>
      </sheetData>
      <sheetData sheetId="38">
        <row r="50">
          <cell r="B50">
            <v>0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4403ImpJIM"/>
      <sheetName val="AllExp"/>
      <sheetName val="AllImp"/>
      <sheetName val="4403NCImp"/>
      <sheetName val="4407NCImp"/>
      <sheetName val="4409NCImp"/>
      <sheetName val="4408NCImp"/>
      <sheetName val="4412NC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2199Exp"/>
      <sheetName val="44OtherExp"/>
      <sheetName val="94Exp"/>
      <sheetName val="PaperSectorExp"/>
      <sheetName val="PaperSectorMinusCoreVPAExp"/>
      <sheetName val="4701-5Exp"/>
      <sheetName val="48Exp"/>
      <sheetName val="440123Exp"/>
      <sheetName val="PulpLogsExp"/>
      <sheetName val="India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0">
          <cell r="B50">
            <v>6.6685500000000005E-3</v>
          </cell>
        </row>
      </sheetData>
      <sheetData sheetId="13">
        <row r="50">
          <cell r="B50">
            <v>6.6685500000000005E-3</v>
          </cell>
        </row>
        <row r="56">
          <cell r="B56">
            <v>0.16466995719999999</v>
          </cell>
          <cell r="C56">
            <v>0.13317045</v>
          </cell>
          <cell r="D56">
            <v>7.293405E-2</v>
          </cell>
          <cell r="E56">
            <v>0.110953</v>
          </cell>
          <cell r="F56">
            <v>0.156695</v>
          </cell>
          <cell r="G56">
            <v>0.16513099999999997</v>
          </cell>
          <cell r="H56">
            <v>0.105874</v>
          </cell>
          <cell r="I56">
            <v>0.10392899999999999</v>
          </cell>
          <cell r="J56">
            <v>0.111511</v>
          </cell>
          <cell r="K56">
            <v>0.13412299999999999</v>
          </cell>
          <cell r="L56">
            <v>0.129914</v>
          </cell>
          <cell r="M56">
            <v>9.0563999999999992E-2</v>
          </cell>
          <cell r="N56">
            <v>8.5487999999999995E-2</v>
          </cell>
          <cell r="O56">
            <v>9.285199999999999E-2</v>
          </cell>
          <cell r="P56">
            <v>9.5193E-2</v>
          </cell>
          <cell r="Q56">
            <v>0.103742</v>
          </cell>
          <cell r="R56">
            <v>6.2098E-2</v>
          </cell>
          <cell r="S56">
            <v>1.7204000000000001E-2</v>
          </cell>
          <cell r="T56">
            <v>2.0560000000000001E-3</v>
          </cell>
          <cell r="U56"/>
          <cell r="V56"/>
          <cell r="W56"/>
          <cell r="X56"/>
          <cell r="Y56"/>
          <cell r="Z56"/>
          <cell r="AA56"/>
          <cell r="AB56">
            <v>43.949258</v>
          </cell>
          <cell r="AC56">
            <v>39.000172999999997</v>
          </cell>
          <cell r="AD56">
            <v>22.890166999999998</v>
          </cell>
          <cell r="AE56">
            <v>36.674283000000003</v>
          </cell>
          <cell r="AF56">
            <v>57.345748</v>
          </cell>
          <cell r="AG56">
            <v>61.317982999999998</v>
          </cell>
          <cell r="AH56">
            <v>39.28831499999999</v>
          </cell>
          <cell r="AI56">
            <v>40.647981999999999</v>
          </cell>
          <cell r="AJ56">
            <v>49.847350999999996</v>
          </cell>
          <cell r="AK56">
            <v>47.682003999999999</v>
          </cell>
          <cell r="AL56">
            <v>52.106311999999996</v>
          </cell>
          <cell r="AM56">
            <v>39.568137</v>
          </cell>
          <cell r="AN56">
            <v>35.460912</v>
          </cell>
          <cell r="AO56">
            <v>37.130597000000002</v>
          </cell>
          <cell r="AP56">
            <v>38.301395999999997</v>
          </cell>
          <cell r="AQ56">
            <v>45.034895999999996</v>
          </cell>
          <cell r="AR56">
            <v>24.662551999999998</v>
          </cell>
          <cell r="AS56">
            <v>6.042319</v>
          </cell>
          <cell r="AT56">
            <v>0.76923699999999995</v>
          </cell>
          <cell r="AU56"/>
          <cell r="AV56"/>
          <cell r="AW56"/>
          <cell r="AX56"/>
          <cell r="AY56"/>
          <cell r="AZ56"/>
          <cell r="BA56"/>
        </row>
      </sheetData>
      <sheetData sheetId="14">
        <row r="50">
          <cell r="B50">
            <v>0</v>
          </cell>
        </row>
        <row r="56">
          <cell r="B56">
            <v>0</v>
          </cell>
          <cell r="C56">
            <v>6.4744934800000005E-4</v>
          </cell>
          <cell r="D56">
            <v>0</v>
          </cell>
          <cell r="E56">
            <v>7.7732200000000008E-3</v>
          </cell>
          <cell r="F56">
            <v>1.6070600000000002E-3</v>
          </cell>
          <cell r="G56">
            <v>1.7472000000000001E-4</v>
          </cell>
          <cell r="H56">
            <v>2.1658000000000002E-4</v>
          </cell>
          <cell r="I56">
            <v>3.4034000000000001E-4</v>
          </cell>
          <cell r="J56">
            <v>6.4064000000000005E-4</v>
          </cell>
          <cell r="K56">
            <v>2.275E-4</v>
          </cell>
          <cell r="L56">
            <v>1.4924E-4</v>
          </cell>
          <cell r="M56">
            <v>6.5338000000000006E-4</v>
          </cell>
          <cell r="N56">
            <v>1.6926000000000002E-4</v>
          </cell>
          <cell r="O56">
            <v>0</v>
          </cell>
          <cell r="P56">
            <v>0</v>
          </cell>
          <cell r="Q56">
            <v>0</v>
          </cell>
          <cell r="R56">
            <v>6.5902199999999999E-3</v>
          </cell>
          <cell r="S56">
            <v>1.5051400000000001E-2</v>
          </cell>
          <cell r="T56">
            <v>2.9505840000000002E-2</v>
          </cell>
          <cell r="U56">
            <v>3.1877300000000004E-2</v>
          </cell>
          <cell r="V56"/>
          <cell r="W56"/>
          <cell r="X56"/>
          <cell r="Y56"/>
          <cell r="Z56"/>
          <cell r="AA56"/>
          <cell r="AB56">
            <v>0</v>
          </cell>
          <cell r="AC56">
            <v>7.3165999999999995E-2</v>
          </cell>
          <cell r="AD56">
            <v>0</v>
          </cell>
          <cell r="AE56">
            <v>1.3336189999999999</v>
          </cell>
          <cell r="AF56">
            <v>0.355688</v>
          </cell>
          <cell r="AG56">
            <v>3.0202999999999997E-2</v>
          </cell>
          <cell r="AH56">
            <v>4.8080999999999999E-2</v>
          </cell>
          <cell r="AI56">
            <v>7.5278999999999999E-2</v>
          </cell>
          <cell r="AJ56">
            <v>0.21148499999999998</v>
          </cell>
          <cell r="AK56">
            <v>5.8546999999999995E-2</v>
          </cell>
          <cell r="AL56">
            <v>2.1298999999999998E-2</v>
          </cell>
          <cell r="AM56">
            <v>0.209254</v>
          </cell>
          <cell r="AN56">
            <v>1.8398999999999999E-2</v>
          </cell>
          <cell r="AO56">
            <v>0</v>
          </cell>
          <cell r="AP56">
            <v>0</v>
          </cell>
          <cell r="AQ56">
            <v>0</v>
          </cell>
          <cell r="AR56">
            <v>1.3593569999999999</v>
          </cell>
          <cell r="AS56">
            <v>3.52006</v>
          </cell>
          <cell r="AT56">
            <v>5.9498239999999996</v>
          </cell>
          <cell r="AU56">
            <v>5.5449029999999997</v>
          </cell>
          <cell r="AV56"/>
          <cell r="AW56"/>
          <cell r="AX56"/>
          <cell r="AY56"/>
          <cell r="AZ56"/>
          <cell r="BA56"/>
        </row>
      </sheetData>
      <sheetData sheetId="15">
        <row r="50">
          <cell r="B50">
            <v>0</v>
          </cell>
        </row>
      </sheetData>
      <sheetData sheetId="16">
        <row r="50">
          <cell r="B50">
            <v>0</v>
          </cell>
        </row>
      </sheetData>
      <sheetData sheetId="17">
        <row r="50">
          <cell r="B50">
            <v>0</v>
          </cell>
        </row>
      </sheetData>
      <sheetData sheetId="18">
        <row r="25">
          <cell r="B25">
            <v>0</v>
          </cell>
        </row>
      </sheetData>
      <sheetData sheetId="19"/>
      <sheetData sheetId="20"/>
      <sheetData sheetId="21">
        <row r="50">
          <cell r="B50">
            <v>0</v>
          </cell>
        </row>
      </sheetData>
      <sheetData sheetId="22">
        <row r="50">
          <cell r="B50">
            <v>0</v>
          </cell>
        </row>
      </sheetData>
      <sheetData sheetId="23"/>
      <sheetData sheetId="24"/>
      <sheetData sheetId="25">
        <row r="50">
          <cell r="H50"/>
        </row>
      </sheetData>
      <sheetData sheetId="26"/>
      <sheetData sheetId="27"/>
      <sheetData sheetId="28">
        <row r="50">
          <cell r="I50"/>
        </row>
      </sheetData>
      <sheetData sheetId="29">
        <row r="50">
          <cell r="C50">
            <v>2.7860000000000001E-6</v>
          </cell>
        </row>
      </sheetData>
      <sheetData sheetId="30">
        <row r="50">
          <cell r="B50"/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kingsIm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3020Imp"/>
      <sheetName val="440123Imp"/>
      <sheetName val="440110Imp"/>
      <sheetName val="PulpLogsImp"/>
      <sheetName val="RankingsExp"/>
      <sheetName val="AllEx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94Exp"/>
      <sheetName val="PaperSectorExp"/>
      <sheetName val="PaperSectorMinusCoreVPAExp"/>
      <sheetName val="4701-5Exp"/>
      <sheetName val="48Exp"/>
      <sheetName val="44013020Exp"/>
      <sheetName val="4401Exp"/>
      <sheetName val="440110Exp"/>
      <sheetName val="440123Exp"/>
      <sheetName val="PulplogsExp"/>
      <sheetName val="4401Imp"/>
    </sheetNames>
    <sheetDataSet>
      <sheetData sheetId="0"/>
      <sheetData sheetId="1"/>
      <sheetData sheetId="2"/>
      <sheetData sheetId="3">
        <row r="56">
          <cell r="B56">
            <v>1.05558078426</v>
          </cell>
          <cell r="C56">
            <v>1.1094078061280004</v>
          </cell>
          <cell r="D56">
            <v>0.91963607514800005</v>
          </cell>
          <cell r="E56">
            <v>0.74711179829200003</v>
          </cell>
          <cell r="F56">
            <v>0.81382778885200002</v>
          </cell>
          <cell r="G56">
            <v>0.83478660480000022</v>
          </cell>
          <cell r="H56">
            <v>0.74531571119999995</v>
          </cell>
          <cell r="I56">
            <v>0.76823438879999995</v>
          </cell>
          <cell r="J56">
            <v>0.69694901759999994</v>
          </cell>
          <cell r="K56">
            <v>0.37941672639999985</v>
          </cell>
          <cell r="L56">
            <v>0.41346984600000009</v>
          </cell>
          <cell r="M56">
            <v>0.33470028230000004</v>
          </cell>
          <cell r="N56">
            <v>0.30803110730000005</v>
          </cell>
          <cell r="O56">
            <v>0.28507137400000004</v>
          </cell>
          <cell r="P56">
            <v>0.3245953423066667</v>
          </cell>
          <cell r="Q56">
            <v>0.31124765533684212</v>
          </cell>
          <cell r="R56">
            <v>0.2561817566666667</v>
          </cell>
          <cell r="S56">
            <v>0.21972237801414146</v>
          </cell>
          <cell r="T56">
            <v>0.22637074869999993</v>
          </cell>
          <cell r="U56">
            <v>0.21235726636363633</v>
          </cell>
          <cell r="V56">
            <v>0.22637074869999993</v>
          </cell>
          <cell r="W56">
            <v>0.22637074869999993</v>
          </cell>
          <cell r="X56">
            <v>0.22637074869999993</v>
          </cell>
          <cell r="Y56">
            <v>0.22637074869999993</v>
          </cell>
          <cell r="Z56">
            <v>0.22637074869999993</v>
          </cell>
          <cell r="AA56">
            <v>0.22637074869999993</v>
          </cell>
          <cell r="AB56">
            <v>231.36233545610602</v>
          </cell>
          <cell r="AC56">
            <v>240.6893116</v>
          </cell>
          <cell r="AD56">
            <v>212.56333042240001</v>
          </cell>
          <cell r="AE56">
            <v>215.58927019039999</v>
          </cell>
          <cell r="AF56">
            <v>267.38681933460003</v>
          </cell>
          <cell r="AG56">
            <v>274.87026464040002</v>
          </cell>
          <cell r="AH56">
            <v>243.80108248800008</v>
          </cell>
          <cell r="AI56">
            <v>282.40745980349999</v>
          </cell>
          <cell r="AJ56">
            <v>280.4643722312</v>
          </cell>
          <cell r="AK56">
            <v>140.99645585079998</v>
          </cell>
          <cell r="AL56">
            <v>137.2025327085</v>
          </cell>
          <cell r="AM56">
            <v>127.361942016</v>
          </cell>
          <cell r="AN56">
            <v>113.98960803999999</v>
          </cell>
          <cell r="AO56">
            <v>100.49361894480002</v>
          </cell>
          <cell r="AP56">
            <v>115.16161102549999</v>
          </cell>
          <cell r="AQ56">
            <v>95.654863485999982</v>
          </cell>
          <cell r="AR56">
            <v>81.601187136099981</v>
          </cell>
          <cell r="AS56">
            <v>67.729174098299993</v>
          </cell>
          <cell r="AT56">
            <v>71.275647933500011</v>
          </cell>
          <cell r="AU56">
            <v>60.785880509166681</v>
          </cell>
          <cell r="AV56">
            <v>71.275647933500011</v>
          </cell>
          <cell r="AW56">
            <v>71.275647933500011</v>
          </cell>
          <cell r="AX56">
            <v>71.275647933500011</v>
          </cell>
          <cell r="AY56">
            <v>71.275647933500011</v>
          </cell>
          <cell r="AZ56">
            <v>71.275647933500011</v>
          </cell>
          <cell r="BA56">
            <v>71.275647933500011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x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4701-5Imp"/>
      <sheetName val="48Imp"/>
      <sheetName val="44013020Imp"/>
      <sheetName val="4401Imp"/>
      <sheetName val="440110Imp"/>
      <sheetName val="440123Imp"/>
      <sheetName val="PulpLogsImp"/>
      <sheetName val="PaperSectorImp"/>
      <sheetName val="PaperSectorMinusCoreVPA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2199Exp"/>
      <sheetName val="44OtherExp"/>
      <sheetName val="94Exp"/>
      <sheetName val="PaperSectorExp"/>
      <sheetName val="PaperSectorMinusCoreVPAExp"/>
      <sheetName val="4701-5Exp"/>
      <sheetName val="48Exp"/>
      <sheetName val="44013020Exp"/>
      <sheetName val="4401Exp"/>
      <sheetName val="440110Exp"/>
      <sheetName val="440123Exp"/>
      <sheetName val="PulpLogsExp"/>
      <sheetName val="44219098Imp"/>
      <sheetName val="Charts"/>
      <sheetName val="440Imp"/>
      <sheetName val="443Imp"/>
      <sheetName val="4413Imp"/>
      <sheetName val="44123Imp"/>
      <sheetName val="441Imp"/>
      <sheetName val="4419Imp"/>
      <sheetName val="44101Imp"/>
      <sheetName val="44104Imp"/>
      <sheetName val="441044Imp"/>
      <sheetName val="4410441Imp"/>
      <sheetName val="4Imp"/>
      <sheetName val="Imp"/>
      <sheetName val="9Imp"/>
      <sheetName val="44013Imp"/>
      <sheetName val="47Imp"/>
      <sheetName val="470Imp"/>
      <sheetName val="4701Imp"/>
      <sheetName val="4701-Imp"/>
      <sheetName val="44104418Imp"/>
      <sheetName val="4404418Imp"/>
      <sheetName val="44004418Imp"/>
      <sheetName val="440904418Imp"/>
      <sheetName val="10501-5Imp"/>
    </sheetNames>
    <sheetDataSet>
      <sheetData sheetId="0"/>
      <sheetData sheetId="1"/>
      <sheetData sheetId="2"/>
      <sheetData sheetId="3">
        <row r="56">
          <cell r="B56">
            <v>3.5973439999999995E-2</v>
          </cell>
          <cell r="C56">
            <v>2.9843484000000003E-2</v>
          </cell>
          <cell r="D56">
            <v>1.8911379199999998E-2</v>
          </cell>
          <cell r="E56">
            <v>2.0481052E-2</v>
          </cell>
          <cell r="F56">
            <v>2.4268657999999999E-2</v>
          </cell>
          <cell r="G56">
            <v>3.0313143000000001E-2</v>
          </cell>
          <cell r="H56">
            <v>3.5973200000000004E-2</v>
          </cell>
          <cell r="I56">
            <v>3.8838371999999996E-2</v>
          </cell>
          <cell r="J56">
            <v>3.2647652400000005E-2</v>
          </cell>
          <cell r="K56">
            <v>2.5550888399999999E-2</v>
          </cell>
          <cell r="L56">
            <v>2.8748332000000001E-2</v>
          </cell>
          <cell r="M56">
            <v>3.1104616000000002E-2</v>
          </cell>
          <cell r="N56">
            <v>4.4035057999999995E-2</v>
          </cell>
          <cell r="O56">
            <v>4.9179134000000013E-2</v>
          </cell>
          <cell r="P56">
            <v>6.6392414000000011E-2</v>
          </cell>
          <cell r="Q56">
            <v>5.7360440000000013E-2</v>
          </cell>
          <cell r="R56">
            <v>2.7927813999999995E-2</v>
          </cell>
          <cell r="S56">
            <v>2.7183189999999999E-2</v>
          </cell>
          <cell r="T56">
            <v>3.6711134000000006E-2</v>
          </cell>
          <cell r="U56">
            <v>3.5395505999999993E-2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7.048131441972</v>
          </cell>
          <cell r="AC56">
            <v>5.6779508523999995</v>
          </cell>
          <cell r="AD56">
            <v>4.2072259295999999</v>
          </cell>
          <cell r="AE56">
            <v>6.2149677744000007</v>
          </cell>
          <cell r="AF56">
            <v>7.2848816915000008</v>
          </cell>
          <cell r="AG56">
            <v>8.3465400017999993</v>
          </cell>
          <cell r="AH56">
            <v>9.8472564519999999</v>
          </cell>
          <cell r="AI56">
            <v>12.78355803</v>
          </cell>
          <cell r="AJ56">
            <v>11.370837164800001</v>
          </cell>
          <cell r="AK56">
            <v>8.6451712512000007</v>
          </cell>
          <cell r="AL56">
            <v>9.3836267451000008</v>
          </cell>
          <cell r="AM56">
            <v>11.058664655999999</v>
          </cell>
          <cell r="AN56">
            <v>14.871148863999998</v>
          </cell>
          <cell r="AO56">
            <v>16.845277750200001</v>
          </cell>
          <cell r="AP56">
            <v>22.197284762000002</v>
          </cell>
          <cell r="AQ56">
            <v>16.6370246175</v>
          </cell>
          <cell r="AR56">
            <v>8.3829820702999989</v>
          </cell>
          <cell r="AS56">
            <v>7.9121284670999996</v>
          </cell>
          <cell r="AT56">
            <v>11.256894002999999</v>
          </cell>
          <cell r="AU56">
            <v>10.186115832083335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</row>
      </sheetData>
      <sheetData sheetId="4"/>
      <sheetData sheetId="5">
        <row r="50">
          <cell r="B50">
            <v>0</v>
          </cell>
        </row>
      </sheetData>
      <sheetData sheetId="6">
        <row r="50">
          <cell r="B50">
            <v>0</v>
          </cell>
        </row>
      </sheetData>
      <sheetData sheetId="7">
        <row r="50">
          <cell r="B50">
            <v>0</v>
          </cell>
        </row>
      </sheetData>
      <sheetData sheetId="8">
        <row r="50">
          <cell r="B50">
            <v>0</v>
          </cell>
        </row>
      </sheetData>
      <sheetData sheetId="9">
        <row r="50">
          <cell r="B50">
            <v>0</v>
          </cell>
        </row>
      </sheetData>
      <sheetData sheetId="10">
        <row r="50">
          <cell r="B50">
            <v>0</v>
          </cell>
        </row>
      </sheetData>
      <sheetData sheetId="11">
        <row r="25">
          <cell r="B25">
            <v>0</v>
          </cell>
        </row>
      </sheetData>
      <sheetData sheetId="12"/>
      <sheetData sheetId="13"/>
      <sheetData sheetId="14">
        <row r="50">
          <cell r="B50">
            <v>0</v>
          </cell>
        </row>
      </sheetData>
      <sheetData sheetId="15">
        <row r="50">
          <cell r="B50">
            <v>0</v>
          </cell>
        </row>
      </sheetData>
      <sheetData sheetId="16"/>
      <sheetData sheetId="17"/>
      <sheetData sheetId="18"/>
      <sheetData sheetId="19"/>
      <sheetData sheetId="20">
        <row r="50">
          <cell r="B50">
            <v>0</v>
          </cell>
        </row>
      </sheetData>
      <sheetData sheetId="21">
        <row r="50">
          <cell r="B50">
            <v>0</v>
          </cell>
        </row>
      </sheetData>
      <sheetData sheetId="22">
        <row r="50">
          <cell r="B50">
            <v>0</v>
          </cell>
        </row>
      </sheetData>
      <sheetData sheetId="23"/>
      <sheetData sheetId="24"/>
      <sheetData sheetId="25"/>
      <sheetData sheetId="26">
        <row r="50">
          <cell r="B50">
            <v>0</v>
          </cell>
        </row>
      </sheetData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x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3020Imp"/>
      <sheetName val="44012Imp"/>
      <sheetName val="44013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2199Exp"/>
      <sheetName val="44OtherExp"/>
      <sheetName val="94Exp"/>
      <sheetName val="PaperSectorExp"/>
      <sheetName val="PaperSectorMinusCoreVPAExp"/>
      <sheetName val="4701-5Exp"/>
      <sheetName val="48Exp"/>
      <sheetName val="44013020Exp"/>
      <sheetName val="440110Exp"/>
      <sheetName val="44012Exp"/>
      <sheetName val="44013Exp"/>
      <sheetName val="440123Exp"/>
      <sheetName val="PulpLogsExp"/>
      <sheetName val="Sheet1"/>
      <sheetName val="4401Exp"/>
      <sheetName val="44219098Imp"/>
      <sheetName val="Charts"/>
      <sheetName val="4401Imp"/>
      <sheetName val="440110Imp"/>
      <sheetName val="PulpwoodLogsImp"/>
      <sheetName val="4421Imp"/>
      <sheetName val="4421Exp"/>
      <sheetName val="442199ImpImp"/>
    </sheetNames>
    <sheetDataSet>
      <sheetData sheetId="0"/>
      <sheetData sheetId="1"/>
      <sheetData sheetId="2"/>
      <sheetData sheetId="3">
        <row r="56">
          <cell r="B56">
            <v>9.564932000000001E-2</v>
          </cell>
          <cell r="C56">
            <v>0.10066981280000001</v>
          </cell>
          <cell r="D56">
            <v>7.9911884400000008E-2</v>
          </cell>
          <cell r="E56">
            <v>5.8032133200000002E-2</v>
          </cell>
          <cell r="F56">
            <v>6.5003435999999998E-2</v>
          </cell>
          <cell r="G56">
            <v>6.2697906400000003E-2</v>
          </cell>
          <cell r="H56">
            <v>6.0923776000000006E-2</v>
          </cell>
          <cell r="I56">
            <v>6.2958499599999995E-2</v>
          </cell>
          <cell r="J56">
            <v>4.9503058800000006E-2</v>
          </cell>
          <cell r="K56">
            <v>3.74025708E-2</v>
          </cell>
          <cell r="L56">
            <v>3.4239983200000004E-2</v>
          </cell>
          <cell r="M56">
            <v>2.0514869200000001E-2</v>
          </cell>
          <cell r="N56">
            <v>2.0660351599999998E-2</v>
          </cell>
          <cell r="O56">
            <v>2.1349191600000005E-2</v>
          </cell>
          <cell r="P56">
            <v>1.9722577200000001E-2</v>
          </cell>
          <cell r="Q56">
            <v>1.3701344000000002E-2</v>
          </cell>
          <cell r="R56">
            <v>1.3435829866666669E-2</v>
          </cell>
          <cell r="S56">
            <v>1.0048817036363636E-2</v>
          </cell>
          <cell r="T56">
            <v>6.7005547000000016E-3</v>
          </cell>
          <cell r="U56">
            <v>5.7877967636363638E-3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19.938253650894001</v>
          </cell>
          <cell r="AC56">
            <v>21.733584309599998</v>
          </cell>
          <cell r="AD56">
            <v>19.180204310400001</v>
          </cell>
          <cell r="AE56">
            <v>15.9704750352</v>
          </cell>
          <cell r="AF56">
            <v>19.666906095900003</v>
          </cell>
          <cell r="AG56">
            <v>20.044347008400003</v>
          </cell>
          <cell r="AH56">
            <v>20.0205646008</v>
          </cell>
          <cell r="AI56">
            <v>23.145753663499999</v>
          </cell>
          <cell r="AJ56">
            <v>20.332125934</v>
          </cell>
          <cell r="AK56">
            <v>13.140716261200001</v>
          </cell>
          <cell r="AL56">
            <v>12.4080018345</v>
          </cell>
          <cell r="AM56">
            <v>8.1655429919999989</v>
          </cell>
          <cell r="AN56">
            <v>9.0037537743999998</v>
          </cell>
          <cell r="AO56">
            <v>9.590789151600001</v>
          </cell>
          <cell r="AP56">
            <v>9.3328360504999992</v>
          </cell>
          <cell r="AQ56">
            <v>6.1412777719999996</v>
          </cell>
          <cell r="AR56">
            <v>6.4881685122999997</v>
          </cell>
          <cell r="AS56">
            <v>5.0649444274000004</v>
          </cell>
          <cell r="AT56">
            <v>3.4966658269999997</v>
          </cell>
          <cell r="AU56">
            <v>2.7852568725000002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</row>
      </sheetData>
      <sheetData sheetId="4"/>
      <sheetData sheetId="5">
        <row r="50">
          <cell r="B50">
            <v>9.950499999999999E-6</v>
          </cell>
        </row>
      </sheetData>
      <sheetData sheetId="6">
        <row r="50">
          <cell r="B50">
            <v>0</v>
          </cell>
        </row>
      </sheetData>
      <sheetData sheetId="7">
        <row r="50">
          <cell r="B50">
            <v>0</v>
          </cell>
        </row>
      </sheetData>
      <sheetData sheetId="8">
        <row r="50">
          <cell r="B50">
            <v>0</v>
          </cell>
        </row>
      </sheetData>
      <sheetData sheetId="9">
        <row r="50">
          <cell r="B50">
            <v>0</v>
          </cell>
        </row>
      </sheetData>
      <sheetData sheetId="10">
        <row r="50">
          <cell r="B50">
            <v>0</v>
          </cell>
        </row>
      </sheetData>
      <sheetData sheetId="11">
        <row r="25">
          <cell r="B25">
            <v>0</v>
          </cell>
        </row>
      </sheetData>
      <sheetData sheetId="12"/>
      <sheetData sheetId="13"/>
      <sheetData sheetId="14">
        <row r="50">
          <cell r="B50">
            <v>0</v>
          </cell>
        </row>
      </sheetData>
      <sheetData sheetId="15">
        <row r="50">
          <cell r="B50">
            <v>0</v>
          </cell>
        </row>
      </sheetData>
      <sheetData sheetId="16"/>
      <sheetData sheetId="17"/>
      <sheetData sheetId="18"/>
      <sheetData sheetId="19"/>
      <sheetData sheetId="20">
        <row r="50">
          <cell r="B50">
            <v>3.6960000000000005E-5</v>
          </cell>
        </row>
      </sheetData>
      <sheetData sheetId="21"/>
      <sheetData sheetId="22"/>
      <sheetData sheetId="23">
        <row r="50">
          <cell r="B50">
            <v>0</v>
          </cell>
        </row>
      </sheetData>
      <sheetData sheetId="24">
        <row r="50">
          <cell r="B50">
            <v>7.0419999999999997E-6</v>
          </cell>
        </row>
      </sheetData>
      <sheetData sheetId="25"/>
      <sheetData sheetId="26"/>
      <sheetData sheetId="27"/>
      <sheetData sheetId="28">
        <row r="50">
          <cell r="B50">
            <v>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x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3MinusPellets"/>
      <sheetName val="44013020Imp"/>
      <sheetName val="44012Imp"/>
      <sheetName val="44013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2199Exp"/>
      <sheetName val="44OtherExp"/>
      <sheetName val="94Exp"/>
      <sheetName val="PaperSectorExp"/>
      <sheetName val="PaperSectorMinusCoreVPAExp"/>
      <sheetName val="4701-5Exp"/>
      <sheetName val="48Exp"/>
      <sheetName val="44013MinusPelletsExp"/>
      <sheetName val="44013020Exp"/>
      <sheetName val="44012Exp"/>
      <sheetName val="44013Exp"/>
      <sheetName val="440123Exp"/>
      <sheetName val="PulplogsExp"/>
      <sheetName val="4401Exp"/>
      <sheetName val="440110Exp"/>
      <sheetName val="44219098Imp"/>
      <sheetName val="Charts"/>
      <sheetName val="4401Imp"/>
      <sheetName val="440110Imp"/>
    </sheetNames>
    <sheetDataSet>
      <sheetData sheetId="0"/>
      <sheetData sheetId="1"/>
      <sheetData sheetId="2"/>
      <sheetData sheetId="3">
        <row r="56">
          <cell r="B56">
            <v>6.6749379999999997E-2</v>
          </cell>
          <cell r="C56">
            <v>7.5021941999999994E-2</v>
          </cell>
          <cell r="D56">
            <v>5.6942551199999983E-2</v>
          </cell>
          <cell r="E56">
            <v>6.2747895200000001E-2</v>
          </cell>
          <cell r="F56">
            <v>7.1745598799999991E-2</v>
          </cell>
          <cell r="G56">
            <v>8.1912161799999994E-2</v>
          </cell>
          <cell r="H56">
            <v>5.8679226799999991E-2</v>
          </cell>
          <cell r="I56">
            <v>7.3719949199999996E-2</v>
          </cell>
          <cell r="J56">
            <v>7.9498109199999986E-2</v>
          </cell>
          <cell r="K56">
            <v>4.7732041199999999E-2</v>
          </cell>
          <cell r="L56">
            <v>5.2418785199999998E-2</v>
          </cell>
          <cell r="M56">
            <v>3.9929090399999999E-2</v>
          </cell>
          <cell r="N56">
            <v>5.0307646799999994E-2</v>
          </cell>
          <cell r="O56">
            <v>3.7859671999999997E-2</v>
          </cell>
          <cell r="P56">
            <v>2.8418905999999997E-2</v>
          </cell>
          <cell r="Q56">
            <v>2.0396861999999995E-2</v>
          </cell>
          <cell r="R56">
            <v>2.3498919999999996E-2</v>
          </cell>
          <cell r="S56">
            <v>1.5068199999999999E-2</v>
          </cell>
          <cell r="T56">
            <v>1.3624259999999999E-2</v>
          </cell>
          <cell r="U56">
            <v>9.1571019999999986E-3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11.588223185285999</v>
          </cell>
          <cell r="AC56">
            <v>13.423315492</v>
          </cell>
          <cell r="AD56">
            <v>10.729897190399999</v>
          </cell>
          <cell r="AE56">
            <v>13.821374896000002</v>
          </cell>
          <cell r="AF56">
            <v>17.1554185082</v>
          </cell>
          <cell r="AG56">
            <v>20.262899299499999</v>
          </cell>
          <cell r="AH56">
            <v>17.402097437200002</v>
          </cell>
          <cell r="AI56">
            <v>19.07692144</v>
          </cell>
          <cell r="AJ56">
            <v>22.126750499200003</v>
          </cell>
          <cell r="AK56">
            <v>12.825088363999999</v>
          </cell>
          <cell r="AL56">
            <v>13.983271488</v>
          </cell>
          <cell r="AM56">
            <v>11.175662255999999</v>
          </cell>
          <cell r="AN56">
            <v>14.3185024224</v>
          </cell>
          <cell r="AO56">
            <v>10.715191814100001</v>
          </cell>
          <cell r="AP56">
            <v>8.4535311275000016</v>
          </cell>
          <cell r="AQ56">
            <v>5.4780475189999995</v>
          </cell>
          <cell r="AR56">
            <v>6.0387527226</v>
          </cell>
          <cell r="AS56">
            <v>3.9037630775000003</v>
          </cell>
          <cell r="AT56">
            <v>3.5552139020000002</v>
          </cell>
          <cell r="AU56">
            <v>2.4085092437499998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</row>
      </sheetData>
      <sheetData sheetId="4"/>
      <sheetData sheetId="5">
        <row r="50">
          <cell r="B50">
            <v>8.9827000000000013E-6</v>
          </cell>
        </row>
      </sheetData>
      <sheetData sheetId="6">
        <row r="50">
          <cell r="B50">
            <v>0</v>
          </cell>
        </row>
      </sheetData>
      <sheetData sheetId="7">
        <row r="50">
          <cell r="B50">
            <v>0</v>
          </cell>
        </row>
      </sheetData>
      <sheetData sheetId="8">
        <row r="50">
          <cell r="B50">
            <v>0</v>
          </cell>
        </row>
      </sheetData>
      <sheetData sheetId="9">
        <row r="50">
          <cell r="B50">
            <v>0</v>
          </cell>
        </row>
      </sheetData>
      <sheetData sheetId="10">
        <row r="50">
          <cell r="B50">
            <v>0</v>
          </cell>
        </row>
      </sheetData>
      <sheetData sheetId="11">
        <row r="25">
          <cell r="B25">
            <v>0</v>
          </cell>
        </row>
      </sheetData>
      <sheetData sheetId="12"/>
      <sheetData sheetId="13"/>
      <sheetData sheetId="14">
        <row r="50">
          <cell r="B50">
            <v>0</v>
          </cell>
        </row>
      </sheetData>
      <sheetData sheetId="15">
        <row r="50">
          <cell r="B50">
            <v>0</v>
          </cell>
        </row>
      </sheetData>
      <sheetData sheetId="16"/>
      <sheetData sheetId="17"/>
      <sheetData sheetId="18"/>
      <sheetData sheetId="19"/>
      <sheetData sheetId="20">
        <row r="50">
          <cell r="B50">
            <v>4.1956119964947945E-5</v>
          </cell>
        </row>
      </sheetData>
      <sheetData sheetId="21"/>
      <sheetData sheetId="22"/>
      <sheetData sheetId="23">
        <row r="50">
          <cell r="B50">
            <v>0</v>
          </cell>
        </row>
      </sheetData>
      <sheetData sheetId="24">
        <row r="50">
          <cell r="B50">
            <v>2.2115012499999997E-4</v>
          </cell>
        </row>
      </sheetData>
      <sheetData sheetId="25"/>
      <sheetData sheetId="26"/>
      <sheetData sheetId="27"/>
      <sheetData sheetId="28"/>
      <sheetData sheetId="29">
        <row r="50">
          <cell r="B50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xp"/>
      <sheetName val="AllImp"/>
      <sheetName val="TimberSectorImp"/>
      <sheetName val="CoreVPAImp"/>
      <sheetName val="TimberSectorMinusCoreVPAImp"/>
      <sheetName val="44Imp"/>
      <sheetName val="4403Imp"/>
      <sheetName val="4407Imp"/>
      <sheetName val="4408Imp"/>
      <sheetName val="4412Imp"/>
      <sheetName val="4410Imp"/>
      <sheetName val="4411Imp"/>
      <sheetName val="44104411Imp"/>
      <sheetName val="44094418Imp"/>
      <sheetName val="4409Imp"/>
      <sheetName val="4418Imp"/>
      <sheetName val="4420Imp"/>
      <sheetName val="UnspecifiedImp"/>
      <sheetName val="442199Imp"/>
      <sheetName val="44OtherImp"/>
      <sheetName val="94Imp"/>
      <sheetName val="PaperSectorImp"/>
      <sheetName val="PaperSectorMinusCoreVPAImp"/>
      <sheetName val="4701-5Imp"/>
      <sheetName val="48Imp"/>
      <sheetName val="44013020Imp"/>
      <sheetName val="44012Imp"/>
      <sheetName val="44013Imp"/>
      <sheetName val="440123Imp"/>
      <sheetName val="PulpLogsImp"/>
      <sheetName val="TimberSectorExp"/>
      <sheetName val="CoreVPAExp"/>
      <sheetName val="TimberSectorMinusCoreVPAExp"/>
      <sheetName val="44Exp"/>
      <sheetName val="4403Exp"/>
      <sheetName val="4407Exp"/>
      <sheetName val="4408Exp"/>
      <sheetName val="4412Exp"/>
      <sheetName val="4410Exp"/>
      <sheetName val="4411Exp"/>
      <sheetName val="44104411Exp"/>
      <sheetName val="44094418Exp"/>
      <sheetName val="4409Exp"/>
      <sheetName val="4418Exp"/>
      <sheetName val="4415Exp"/>
      <sheetName val="442199Exp"/>
      <sheetName val="44OtherExp"/>
      <sheetName val="94Exp"/>
      <sheetName val="PaperSectorExp"/>
      <sheetName val="PaperSectorMinusCoreVPAExp"/>
      <sheetName val="4701-5Exp"/>
      <sheetName val="48Exp"/>
      <sheetName val="44013020Exp"/>
      <sheetName val="4401Exp"/>
      <sheetName val="440110Exp"/>
      <sheetName val="440123Exp"/>
      <sheetName val="PulpLogsExp"/>
      <sheetName val="44219098Imp"/>
      <sheetName val="44OthersExp"/>
      <sheetName val="Charts"/>
      <sheetName val="4401Imp"/>
      <sheetName val="440110Imp"/>
      <sheetName val="440131Imp"/>
    </sheetNames>
    <sheetDataSet>
      <sheetData sheetId="0"/>
      <sheetData sheetId="1"/>
      <sheetData sheetId="2"/>
      <sheetData sheetId="3">
        <row r="56">
          <cell r="B56">
            <v>0.36342773519999994</v>
          </cell>
          <cell r="C56">
            <v>0.38708292100000002</v>
          </cell>
          <cell r="D56">
            <v>0.3569860346</v>
          </cell>
          <cell r="E56">
            <v>0.2933646372</v>
          </cell>
          <cell r="F56">
            <v>0.29399473760000006</v>
          </cell>
          <cell r="G56">
            <v>0.28193733580000002</v>
          </cell>
          <cell r="H56">
            <v>0.27589741639999998</v>
          </cell>
          <cell r="I56">
            <v>0.28879201240000008</v>
          </cell>
          <cell r="J56">
            <v>0.25412383599999999</v>
          </cell>
          <cell r="K56">
            <v>0.13362484159999999</v>
          </cell>
          <cell r="L56">
            <v>0.14593798000000002</v>
          </cell>
          <cell r="M56">
            <v>0.1055821</v>
          </cell>
          <cell r="N56">
            <v>8.7836480000000008E-2</v>
          </cell>
          <cell r="O56">
            <v>9.6038284400000007E-2</v>
          </cell>
          <cell r="P56">
            <v>0.10889528800000001</v>
          </cell>
          <cell r="Q56">
            <v>0.116560942</v>
          </cell>
          <cell r="R56">
            <v>0.10957447200000001</v>
          </cell>
          <cell r="S56">
            <v>7.3615834000000005E-2</v>
          </cell>
          <cell r="T56">
            <v>6.7285929999999994E-2</v>
          </cell>
          <cell r="U56">
            <v>7.5218819999999992E-2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83.996226649460993</v>
          </cell>
          <cell r="AC56">
            <v>85.722411318399992</v>
          </cell>
          <cell r="AD56">
            <v>82.959032164800007</v>
          </cell>
          <cell r="AE56">
            <v>78.785530275200003</v>
          </cell>
          <cell r="AF56">
            <v>88.363711688700008</v>
          </cell>
          <cell r="AG56">
            <v>87.928443302700018</v>
          </cell>
          <cell r="AH56">
            <v>81.608081101600007</v>
          </cell>
          <cell r="AI56">
            <v>98.560536745500016</v>
          </cell>
          <cell r="AJ56">
            <v>103.3005290168</v>
          </cell>
          <cell r="AK56">
            <v>51.586347432399997</v>
          </cell>
          <cell r="AL56">
            <v>44.201062524600005</v>
          </cell>
          <cell r="AM56">
            <v>40.608960768000003</v>
          </cell>
          <cell r="AN56">
            <v>32.474537990399995</v>
          </cell>
          <cell r="AO56">
            <v>29.666968974300001</v>
          </cell>
          <cell r="AP56">
            <v>34.902215164500006</v>
          </cell>
          <cell r="AQ56">
            <v>32.246782046499995</v>
          </cell>
          <cell r="AR56">
            <v>29.475797279799995</v>
          </cell>
          <cell r="AS56">
            <v>20.630756503499999</v>
          </cell>
          <cell r="AT56">
            <v>19.296318846000002</v>
          </cell>
          <cell r="AU56">
            <v>19.555240357500001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</row>
      </sheetData>
      <sheetData sheetId="4"/>
      <sheetData sheetId="5">
        <row r="50">
          <cell r="B50">
            <v>1.10432E-4</v>
          </cell>
        </row>
      </sheetData>
      <sheetData sheetId="6">
        <row r="50">
          <cell r="B50">
            <v>0</v>
          </cell>
        </row>
      </sheetData>
      <sheetData sheetId="7">
        <row r="50">
          <cell r="B50">
            <v>0</v>
          </cell>
        </row>
      </sheetData>
      <sheetData sheetId="8">
        <row r="50">
          <cell r="B50">
            <v>0</v>
          </cell>
        </row>
      </sheetData>
      <sheetData sheetId="9">
        <row r="50">
          <cell r="B50">
            <v>0</v>
          </cell>
        </row>
      </sheetData>
      <sheetData sheetId="10">
        <row r="50">
          <cell r="B50">
            <v>0</v>
          </cell>
        </row>
      </sheetData>
      <sheetData sheetId="11">
        <row r="25">
          <cell r="B25">
            <v>0</v>
          </cell>
        </row>
      </sheetData>
      <sheetData sheetId="12"/>
      <sheetData sheetId="13"/>
      <sheetData sheetId="14">
        <row r="50">
          <cell r="B50">
            <v>0</v>
          </cell>
        </row>
      </sheetData>
      <sheetData sheetId="15">
        <row r="50">
          <cell r="B50">
            <v>1.0815000000000001E-4</v>
          </cell>
        </row>
      </sheetData>
      <sheetData sheetId="16"/>
      <sheetData sheetId="17"/>
      <sheetData sheetId="18"/>
      <sheetData sheetId="19"/>
      <sheetData sheetId="20">
        <row r="50">
          <cell r="B50">
            <v>1.7920000000000005E-5</v>
          </cell>
        </row>
      </sheetData>
      <sheetData sheetId="21"/>
      <sheetData sheetId="22"/>
      <sheetData sheetId="23">
        <row r="50">
          <cell r="B50">
            <v>0</v>
          </cell>
        </row>
      </sheetData>
      <sheetData sheetId="24">
        <row r="50">
          <cell r="B50">
            <v>4.2700000000000001E-5</v>
          </cell>
        </row>
      </sheetData>
      <sheetData sheetId="25"/>
      <sheetData sheetId="26"/>
      <sheetData sheetId="27"/>
      <sheetData sheetId="28">
        <row r="50">
          <cell r="B50">
            <v>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S25"/>
  <sheetViews>
    <sheetView workbookViewId="0"/>
  </sheetViews>
  <sheetFormatPr defaultRowHeight="12.5"/>
  <cols>
    <col min="12" max="19" width="6.7265625" customWidth="1"/>
  </cols>
  <sheetData>
    <row r="1" spans="1:19" ht="13">
      <c r="A1" s="2" t="s">
        <v>86</v>
      </c>
    </row>
    <row r="2" spans="1:19">
      <c r="A2" t="s">
        <v>87</v>
      </c>
    </row>
    <row r="4" spans="1:19" ht="13">
      <c r="A4" s="1" t="s">
        <v>37</v>
      </c>
    </row>
    <row r="5" spans="1:19" ht="26.15" customHeight="1">
      <c r="A5" s="242" t="s">
        <v>112</v>
      </c>
      <c r="B5" s="242"/>
      <c r="C5" s="242"/>
      <c r="D5" s="242"/>
      <c r="E5" s="242"/>
      <c r="F5" s="242"/>
      <c r="G5" s="242"/>
      <c r="H5" s="242"/>
      <c r="I5" s="242"/>
      <c r="J5" s="242"/>
      <c r="K5" s="22"/>
      <c r="L5" s="22"/>
      <c r="M5" s="22"/>
      <c r="N5" s="22"/>
      <c r="O5" s="22"/>
    </row>
    <row r="7" spans="1:19" ht="13">
      <c r="A7" s="1" t="s">
        <v>98</v>
      </c>
      <c r="L7" s="111"/>
      <c r="M7" s="111"/>
      <c r="N7" s="111"/>
      <c r="O7" s="111"/>
      <c r="P7" s="111"/>
      <c r="Q7" s="111"/>
      <c r="R7" s="111"/>
      <c r="S7" s="111"/>
    </row>
    <row r="8" spans="1:19" ht="13">
      <c r="A8" s="1" t="s">
        <v>99</v>
      </c>
      <c r="L8" s="111"/>
      <c r="M8" s="111"/>
      <c r="N8" s="111"/>
      <c r="O8" s="111"/>
      <c r="P8" s="111"/>
      <c r="Q8" s="111"/>
      <c r="R8" s="111"/>
      <c r="S8" s="111"/>
    </row>
    <row r="9" spans="1:19" ht="13">
      <c r="A9" s="1" t="s">
        <v>100</v>
      </c>
      <c r="L9" s="111"/>
      <c r="M9" s="111"/>
      <c r="N9" s="111"/>
      <c r="O9" s="111"/>
      <c r="P9" s="111"/>
      <c r="Q9" s="111"/>
      <c r="R9" s="111"/>
      <c r="S9" s="111"/>
    </row>
    <row r="10" spans="1:19" ht="13">
      <c r="A10" s="1" t="s">
        <v>101</v>
      </c>
      <c r="L10" s="111"/>
      <c r="M10" s="111"/>
      <c r="N10" s="111"/>
      <c r="O10" s="111"/>
      <c r="P10" s="111"/>
      <c r="Q10" s="111"/>
      <c r="R10" s="111"/>
      <c r="S10" s="111"/>
    </row>
    <row r="11" spans="1:19">
      <c r="L11" s="111"/>
      <c r="M11" s="111"/>
      <c r="N11" s="111"/>
      <c r="O11" s="111"/>
      <c r="P11" s="111"/>
      <c r="Q11" s="111"/>
      <c r="R11" s="111"/>
      <c r="S11" s="111"/>
    </row>
    <row r="12" spans="1:19" ht="13">
      <c r="A12" s="1" t="s">
        <v>102</v>
      </c>
      <c r="L12" s="111"/>
      <c r="M12" s="111"/>
      <c r="N12" s="111"/>
      <c r="O12" s="111"/>
      <c r="P12" s="111"/>
      <c r="Q12" s="111"/>
      <c r="R12" s="111"/>
      <c r="S12" s="111"/>
    </row>
    <row r="13" spans="1:19">
      <c r="A13" t="s">
        <v>103</v>
      </c>
      <c r="L13" s="111"/>
      <c r="M13" s="111"/>
      <c r="N13" s="111"/>
      <c r="O13" s="111"/>
      <c r="P13" s="111"/>
      <c r="Q13" s="111"/>
      <c r="R13" s="111"/>
      <c r="S13" s="111"/>
    </row>
    <row r="14" spans="1:19">
      <c r="A14" t="s">
        <v>104</v>
      </c>
      <c r="L14" s="111"/>
      <c r="M14" s="111"/>
      <c r="N14" s="111"/>
    </row>
    <row r="15" spans="1:19">
      <c r="A15" t="s">
        <v>105</v>
      </c>
      <c r="L15" s="111"/>
      <c r="M15" s="111"/>
      <c r="N15" s="111"/>
    </row>
    <row r="16" spans="1:19">
      <c r="A16" t="s">
        <v>106</v>
      </c>
      <c r="L16" s="111"/>
      <c r="M16" s="111"/>
      <c r="N16" s="111"/>
    </row>
    <row r="17" spans="1:14">
      <c r="L17" s="111"/>
      <c r="M17" s="111"/>
      <c r="N17" s="111"/>
    </row>
    <row r="18" spans="1:14" ht="13">
      <c r="A18" s="1" t="s">
        <v>107</v>
      </c>
      <c r="L18" s="111"/>
      <c r="M18" s="111"/>
      <c r="N18" s="111"/>
    </row>
    <row r="19" spans="1:14">
      <c r="A19" t="s">
        <v>28</v>
      </c>
      <c r="L19" s="111"/>
      <c r="M19" s="111"/>
      <c r="N19" s="111"/>
    </row>
    <row r="20" spans="1:14">
      <c r="A20" t="s">
        <v>108</v>
      </c>
    </row>
    <row r="21" spans="1:14">
      <c r="A21" t="s">
        <v>109</v>
      </c>
    </row>
    <row r="23" spans="1:14" ht="27" customHeight="1">
      <c r="A23" s="241" t="s">
        <v>110</v>
      </c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  <c r="M23" s="241"/>
      <c r="N23" s="241"/>
    </row>
    <row r="24" spans="1:14">
      <c r="A24" s="198"/>
    </row>
    <row r="25" spans="1:14">
      <c r="A25" t="s">
        <v>111</v>
      </c>
      <c r="N25" s="22"/>
    </row>
  </sheetData>
  <mergeCells count="2">
    <mergeCell ref="A23:N23"/>
    <mergeCell ref="A5:J5"/>
  </mergeCells>
  <phoneticPr fontId="1" type="noConversion"/>
  <pageMargins left="0.75" right="0.75" top="1" bottom="1" header="0.5" footer="0.5"/>
  <pageSetup paperSize="9" scale="8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D42"/>
  <sheetViews>
    <sheetView workbookViewId="0">
      <pane xSplit="2" ySplit="4" topLeftCell="C5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v>1</v>
      </c>
      <c r="B1" s="30"/>
    </row>
    <row r="2" spans="1:56" ht="16" thickTop="1">
      <c r="B2" s="260" t="s">
        <v>113</v>
      </c>
      <c r="C2" s="254" t="s">
        <v>47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6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154" t="s">
        <v>12</v>
      </c>
      <c r="C5" s="155">
        <f>1/$A$1*'[1]44104411Exp'!$B$263</f>
        <v>1.5497887999999999E-4</v>
      </c>
      <c r="D5" s="156">
        <f>1/$A$1*'[1]44104411Exp'!$C$263</f>
        <v>9.8799680000000007E-5</v>
      </c>
      <c r="E5" s="156">
        <f>1/$A$1*'[1]44104411Exp'!$D$263</f>
        <v>6.0091639999999995E-5</v>
      </c>
      <c r="F5" s="156">
        <f>1/$A$1*'[1]44104411Exp'!$E$263</f>
        <v>1.94796E-6</v>
      </c>
      <c r="G5" s="156">
        <f>1/$A$1*'[1]44104411Exp'!$F$263</f>
        <v>0</v>
      </c>
      <c r="H5" s="156">
        <f>1/$A$1*'[1]44104411Exp'!$G$263</f>
        <v>0</v>
      </c>
      <c r="I5" s="156">
        <f>1/$A$1*'[1]44104411Exp'!$H$263</f>
        <v>0</v>
      </c>
      <c r="J5" s="157">
        <f>1/$A$1*'[1]44104411Exp'!$I$263</f>
        <v>0</v>
      </c>
      <c r="K5" s="157">
        <f>1/$A$1*'[1]44104411Exp'!$J$263</f>
        <v>4.1559389200000003E-3</v>
      </c>
      <c r="L5" s="157">
        <f>1/$A$1*'[1]44104411Exp'!K$263</f>
        <v>3.4234516399999997E-3</v>
      </c>
      <c r="M5" s="157">
        <f>1/$A$1*'[1]44104411Exp'!L$263</f>
        <v>4.5644734800000001E-3</v>
      </c>
      <c r="N5" s="157">
        <f>1/$A$1*'[1]44104411Exp'!M$263</f>
        <v>4.9789801600000003E-3</v>
      </c>
      <c r="O5" s="157">
        <f>1/$A$1*'[1]44104411Exp'!N$263</f>
        <v>6.4392770400000009E-3</v>
      </c>
      <c r="P5" s="157">
        <f>1/$A$1*'[1]44104411Exp'!O$263</f>
        <v>5.5885913999999988E-3</v>
      </c>
      <c r="Q5" s="157">
        <f>1/$A$1*'[1]44104411Exp'!P$263</f>
        <v>5.7563436000000008E-3</v>
      </c>
      <c r="R5" s="157">
        <f>1/$A$1*'[1]44104411Exp'!Q$263</f>
        <v>5.3682537999999993E-3</v>
      </c>
      <c r="S5" s="157">
        <f>1/$A$1*'[1]44104411Exp'!R$263</f>
        <v>7.1755958399999991E-3</v>
      </c>
      <c r="T5" s="157">
        <f>1/$A$1*'[1]44104411Exp'!S$263</f>
        <v>4.3263113599999988E-3</v>
      </c>
      <c r="U5" s="157">
        <f>1/$A$1*'[1]44104411Exp'!T$263</f>
        <v>4.7488112000000004E-3</v>
      </c>
      <c r="V5" s="157">
        <f>1/$A$1*'[1]44104411Exp'!U$263</f>
        <v>4.6624113199999996E-3</v>
      </c>
      <c r="W5" s="157">
        <f>1/$A$1*'[1]44104411Exp'!V$263</f>
        <v>0</v>
      </c>
      <c r="X5" s="157">
        <f>1/$A$1*'[1]44104411Exp'!W$263</f>
        <v>0</v>
      </c>
      <c r="Y5" s="157">
        <f>1/$A$1*'[1]44104411Exp'!X$263</f>
        <v>0</v>
      </c>
      <c r="Z5" s="157">
        <f>1/$A$1*'[1]44104411Exp'!Y$263</f>
        <v>0</v>
      </c>
      <c r="AA5" s="157">
        <f>1/$A$1*'[1]44104411Exp'!Z$263</f>
        <v>0</v>
      </c>
      <c r="AB5" s="158">
        <f>1/$A$1*'[1]44104411Exp'!AA$263</f>
        <v>0</v>
      </c>
      <c r="AC5" s="159"/>
      <c r="AD5" s="160">
        <f>'[1]44104411Exp'!AB$263</f>
        <v>8.3004000000000008E-2</v>
      </c>
      <c r="AE5" s="161">
        <f>'[1]44104411Exp'!AC$263</f>
        <v>4.9352999999999994E-2</v>
      </c>
      <c r="AF5" s="161">
        <f>'[1]44104411Exp'!AD$263</f>
        <v>3.1453999999999996E-2</v>
      </c>
      <c r="AG5" s="161">
        <f>'[1]44104411Exp'!AE$263</f>
        <v>1.3776E-2</v>
      </c>
      <c r="AH5" s="161">
        <f>'[1]44104411Exp'!AF$263</f>
        <v>0</v>
      </c>
      <c r="AI5" s="161">
        <f>'[1]44104411Exp'!AG$263</f>
        <v>0</v>
      </c>
      <c r="AJ5" s="161">
        <f>'[1]44104411Exp'!AH$263</f>
        <v>0</v>
      </c>
      <c r="AK5" s="161">
        <f>'[1]44104411Exp'!AI$263</f>
        <v>0</v>
      </c>
      <c r="AL5" s="161">
        <f>'[1]44104411Exp'!AJ$263</f>
        <v>3.4667499999999993</v>
      </c>
      <c r="AM5" s="161">
        <f>'[1]44104411Exp'!AK$263</f>
        <v>2.4980190000000002</v>
      </c>
      <c r="AN5" s="161">
        <f>'[1]44104411Exp'!AL$263</f>
        <v>3.2109879999999995</v>
      </c>
      <c r="AO5" s="161">
        <f>'[1]44104411Exp'!AM$263</f>
        <v>4.0353940000000001</v>
      </c>
      <c r="AP5" s="161">
        <f>'[1]44104411Exp'!AN$263</f>
        <v>5.0978710000000005</v>
      </c>
      <c r="AQ5" s="161">
        <f>'[1]44104411Exp'!AO$263</f>
        <v>4.3928289999999999</v>
      </c>
      <c r="AR5" s="161">
        <f>'[1]44104411Exp'!AP$263</f>
        <v>4.2569710000000001</v>
      </c>
      <c r="AS5" s="161">
        <f>'[1]44104411Exp'!AQ$263</f>
        <v>3.325955</v>
      </c>
      <c r="AT5" s="161">
        <f>'[1]44104411Exp'!AR$263</f>
        <v>4.0956799999999998</v>
      </c>
      <c r="AU5" s="161">
        <f>'[1]44104411Exp'!AS$263</f>
        <v>2.9391530000000001</v>
      </c>
      <c r="AV5" s="161">
        <f>'[1]44104411Exp'!AT$263</f>
        <v>3.1443169999999996</v>
      </c>
      <c r="AW5" s="161">
        <f>'[1]44104411Exp'!AU$263</f>
        <v>3.2832260000000004</v>
      </c>
      <c r="AX5" s="161">
        <f>'[1]44104411Exp'!AV$263</f>
        <v>0</v>
      </c>
      <c r="AY5" s="161">
        <f>'[1]44104411Exp'!AW$263</f>
        <v>0</v>
      </c>
      <c r="AZ5" s="161">
        <f>'[1]44104411Exp'!AX$263</f>
        <v>0</v>
      </c>
      <c r="BA5" s="161">
        <f>'[1]44104411Exp'!AY$263</f>
        <v>0</v>
      </c>
      <c r="BB5" s="161">
        <f>'[1]44104411Exp'!AZ$263</f>
        <v>0</v>
      </c>
      <c r="BC5" s="161">
        <f>'[1]44104411Exp'!BA$263</f>
        <v>0</v>
      </c>
      <c r="BD5" s="214"/>
    </row>
    <row r="6" spans="1:56" ht="13" thickTop="1"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</row>
    <row r="7" spans="1:56"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</row>
    <row r="8" spans="1:56"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</row>
    <row r="9" spans="1:56"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</row>
    <row r="10" spans="1:56"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</row>
    <row r="11" spans="1:56"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</row>
    <row r="12" spans="1:56"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</row>
    <row r="13" spans="1:56"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</row>
    <row r="14" spans="1:56"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</row>
    <row r="15" spans="1:56"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</row>
    <row r="16" spans="1:56"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</row>
    <row r="17" spans="30:55"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</row>
    <row r="18" spans="30:55"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</row>
    <row r="19" spans="30:55"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</row>
    <row r="20" spans="30:55"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</row>
    <row r="21" spans="30:55"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</row>
    <row r="22" spans="30:55"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30:55"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30:55"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30:55"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</row>
    <row r="26" spans="30:55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30:55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30:55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30:55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30:55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30:55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30:55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30:55"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30:55"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</row>
    <row r="38" spans="30:55"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30:55"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30:55"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30:55"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30:55"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D72"/>
  <sheetViews>
    <sheetView workbookViewId="0">
      <pane xSplit="2" ySplit="5" topLeftCell="C6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v>1</v>
      </c>
      <c r="B1" s="30"/>
    </row>
    <row r="2" spans="1:56" ht="16" thickTop="1">
      <c r="B2" s="260" t="s">
        <v>113</v>
      </c>
      <c r="C2" s="254" t="s">
        <v>47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6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28" t="s">
        <v>12</v>
      </c>
      <c r="C5" s="106">
        <f>1/$A$1*'[1]44094418Exp'!$B$263</f>
        <v>8.0874087560000016E-2</v>
      </c>
      <c r="D5" s="107">
        <f>1/$A$1*'[1]44094418Exp'!$C$263</f>
        <v>9.9591593219999996E-2</v>
      </c>
      <c r="E5" s="107">
        <f>1/$A$1*'[1]44094418Exp'!$D$263</f>
        <v>9.1707869679999984E-2</v>
      </c>
      <c r="F5" s="107">
        <f>1/$A$1*'[1]44094418Exp'!$E$263</f>
        <v>0.11848535272000001</v>
      </c>
      <c r="G5" s="107">
        <f>1/$A$1*'[1]44094418Exp'!$F$263</f>
        <v>0.16025894248000003</v>
      </c>
      <c r="H5" s="107">
        <f>1/$A$1*'[1]44094418Exp'!$G$263</f>
        <v>0.10703077336</v>
      </c>
      <c r="I5" s="107">
        <f>1/$A$1*'[1]44094418Exp'!$H$263</f>
        <v>7.649520675999999E-2</v>
      </c>
      <c r="J5" s="108">
        <f>1/$A$1*'[1]44094418Exp'!$I$263</f>
        <v>8.9163237380000024E-2</v>
      </c>
      <c r="K5" s="108">
        <f>1/$A$1*'[1]44094418Exp'!$J$263</f>
        <v>7.1129086559999999E-2</v>
      </c>
      <c r="L5" s="108">
        <f>1/$A$1*'[1]44094418Exp'!K$263</f>
        <v>6.8798105599999992E-2</v>
      </c>
      <c r="M5" s="156">
        <f>1/$A$1*'[1]44094418Exp'!L$263</f>
        <v>0.10743554905999994</v>
      </c>
      <c r="N5" s="156">
        <f>1/$A$1*'[1]44094418Exp'!M$263</f>
        <v>7.8080919560000017E-2</v>
      </c>
      <c r="O5" s="156">
        <f>1/$A$1*'[1]44094418Exp'!N$263</f>
        <v>4.5150573719999997E-2</v>
      </c>
      <c r="P5" s="156">
        <f>1/$A$1*'[1]44094418Exp'!O$263</f>
        <v>3.5052701039999995E-2</v>
      </c>
      <c r="Q5" s="156">
        <f>1/$A$1*'[1]44094418Exp'!P$263</f>
        <v>3.9999602719999985E-2</v>
      </c>
      <c r="R5" s="156">
        <f>1/$A$1*'[1]44094418Exp'!Q$263</f>
        <v>3.1634346799999991E-2</v>
      </c>
      <c r="S5" s="156">
        <f>1/$A$1*'[1]44094418Exp'!R$263</f>
        <v>2.8363534005714286E-2</v>
      </c>
      <c r="T5" s="156">
        <f>1/$A$1*'[1]44094418Exp'!S$263</f>
        <v>2.569386848E-2</v>
      </c>
      <c r="U5" s="156">
        <f>1/$A$1*'[1]44094418Exp'!T$263</f>
        <v>3.1512873280000006E-2</v>
      </c>
      <c r="V5" s="156">
        <f>1/$A$1*'[1]44094418Exp'!U$263</f>
        <v>2.5156537140000008E-2</v>
      </c>
      <c r="W5" s="156">
        <f>1/$A$1*'[1]44094418Exp'!V$263</f>
        <v>0</v>
      </c>
      <c r="X5" s="156">
        <f>1/$A$1*'[1]44094418Exp'!W$263</f>
        <v>0</v>
      </c>
      <c r="Y5" s="156">
        <f>1/$A$1*'[1]44094418Exp'!X$263</f>
        <v>0</v>
      </c>
      <c r="Z5" s="156">
        <f>1/$A$1*'[1]44094418Exp'!Y$263</f>
        <v>0</v>
      </c>
      <c r="AA5" s="156">
        <f>1/$A$1*'[1]44094418Exp'!Z$263</f>
        <v>0</v>
      </c>
      <c r="AB5" s="158">
        <f>1/$A$1*'[1]44094418Exp'!AA$263</f>
        <v>0</v>
      </c>
      <c r="AC5" s="4"/>
      <c r="AD5" s="112">
        <f>'[1]44094418Exp'!AB$263</f>
        <v>22.197341999999999</v>
      </c>
      <c r="AE5" s="113">
        <f>'[1]44094418Exp'!AC$263</f>
        <v>26.737333999999993</v>
      </c>
      <c r="AF5" s="113">
        <f>'[1]44094418Exp'!AD$263</f>
        <v>25.715683000000006</v>
      </c>
      <c r="AG5" s="113">
        <f>'[1]44094418Exp'!AE$263</f>
        <v>35.752396999999995</v>
      </c>
      <c r="AH5" s="113">
        <f>'[1]44094418Exp'!AF$263</f>
        <v>53.553256999999995</v>
      </c>
      <c r="AI5" s="113">
        <f>'[1]44094418Exp'!AG$263</f>
        <v>38.404371000000005</v>
      </c>
      <c r="AJ5" s="113">
        <f>'[1]44094418Exp'!AH$263</f>
        <v>28.648460999999998</v>
      </c>
      <c r="AK5" s="113">
        <f>'[1]44094418Exp'!AI$263</f>
        <v>32.421644000000001</v>
      </c>
      <c r="AL5" s="113">
        <f>'[1]44094418Exp'!AJ$263</f>
        <v>25.652931999999989</v>
      </c>
      <c r="AM5" s="113">
        <f>'[1]44094418Exp'!AK$263</f>
        <v>19.737518999999999</v>
      </c>
      <c r="AN5" s="113">
        <f>'[1]44094418Exp'!AL$263</f>
        <v>26.618501999999989</v>
      </c>
      <c r="AO5" s="113">
        <f>'[1]44094418Exp'!AM$263</f>
        <v>18.615530000000003</v>
      </c>
      <c r="AP5" s="113">
        <f>'[1]44094418Exp'!AN$263</f>
        <v>12.126711000000002</v>
      </c>
      <c r="AQ5" s="113">
        <f>'[1]44094418Exp'!AO$263</f>
        <v>9.8290819999999997</v>
      </c>
      <c r="AR5" s="113">
        <f>'[1]44094418Exp'!AP$263</f>
        <v>12.716909999999997</v>
      </c>
      <c r="AS5" s="113">
        <f>'[1]44094418Exp'!AQ$263</f>
        <v>9.3075029999999987</v>
      </c>
      <c r="AT5" s="113">
        <f>'[1]44094418Exp'!AR$263</f>
        <v>8.9292890000000007</v>
      </c>
      <c r="AU5" s="113">
        <f>'[1]44094418Exp'!AS$263</f>
        <v>6.6619440000000001</v>
      </c>
      <c r="AV5" s="113">
        <f>'[1]44094418Exp'!AT$263</f>
        <v>7.4690950000000003</v>
      </c>
      <c r="AW5" s="113">
        <f>'[1]44094418Exp'!AU$263</f>
        <v>6.7018529999999998</v>
      </c>
      <c r="AX5" s="113">
        <f>'[1]44094418Exp'!AV$263</f>
        <v>0</v>
      </c>
      <c r="AY5" s="113">
        <f>'[1]44094418Exp'!AW$263</f>
        <v>0</v>
      </c>
      <c r="AZ5" s="113">
        <f>'[1]44094418Exp'!AX$263</f>
        <v>0</v>
      </c>
      <c r="BA5" s="113">
        <f>'[1]44094418Exp'!AY$263</f>
        <v>0</v>
      </c>
      <c r="BB5" s="113">
        <f>'[1]44094418Exp'!AZ$263</f>
        <v>0</v>
      </c>
      <c r="BC5" s="113">
        <f>'[1]44094418Exp'!BA$263</f>
        <v>0</v>
      </c>
      <c r="BD5" s="214"/>
    </row>
    <row r="6" spans="1:56" ht="17.149999999999999" customHeight="1" thickTop="1">
      <c r="B6" s="162" t="s">
        <v>79</v>
      </c>
      <c r="C6" s="163">
        <f>1/$A$1*'[1]44094418Exp'!$B$266</f>
        <v>1.4779751000000001E-3</v>
      </c>
      <c r="D6" s="164">
        <f>1/$A$1*'[1]44094418Exp'!$C$266</f>
        <v>2.8935891600000005E-3</v>
      </c>
      <c r="E6" s="164">
        <f>1/$A$1*'[1]44094418Exp'!$D$266</f>
        <v>5.3083689399999997E-3</v>
      </c>
      <c r="F6" s="164">
        <f>1/$A$1*'[1]44094418Exp'!$E$266</f>
        <v>9.65583276E-3</v>
      </c>
      <c r="G6" s="164">
        <f>1/$A$1*'[1]44094418Exp'!$F$266</f>
        <v>1.0455722759999999E-2</v>
      </c>
      <c r="H6" s="164">
        <f>1/$A$1*'[1]44094418Exp'!$G$266</f>
        <v>7.6634835199999992E-3</v>
      </c>
      <c r="I6" s="164">
        <f>1/$A$1*'[1]44094418Exp'!$H$266</f>
        <v>9.6316932599999992E-3</v>
      </c>
      <c r="J6" s="165">
        <f>1/$A$1*'[1]44094418Exp'!$I$266</f>
        <v>9.8760142599999996E-3</v>
      </c>
      <c r="K6" s="165">
        <f>1/$A$1*'[1]44094418Exp'!$J$266</f>
        <v>8.2125538599999992E-3</v>
      </c>
      <c r="L6" s="165">
        <f>1/$A$1*'[1]44094418Exp'!K$266</f>
        <v>9.5900779799999985E-3</v>
      </c>
      <c r="M6" s="164">
        <f>1/$A$1*'[1]44094418Exp'!L$266</f>
        <v>2.2396005659999992E-2</v>
      </c>
      <c r="N6" s="164">
        <f>1/$A$1*'[1]44094418Exp'!M$266</f>
        <v>1.2913125819999999E-2</v>
      </c>
      <c r="O6" s="164">
        <f>1/$A$1*'[1]44094418Exp'!N$266</f>
        <v>4.6100321399999986E-3</v>
      </c>
      <c r="P6" s="164">
        <f>1/$A$1*'[1]44094418Exp'!O$266</f>
        <v>3.4911307199999991E-3</v>
      </c>
      <c r="Q6" s="164">
        <f>1/$A$1*'[1]44094418Exp'!P$266</f>
        <v>1.9041726199999997E-3</v>
      </c>
      <c r="R6" s="164">
        <f>1/$A$1*'[1]44094418Exp'!Q$266</f>
        <v>1.2781525399999999E-3</v>
      </c>
      <c r="S6" s="164">
        <f>1/$A$1*'[1]44094418Exp'!R$266</f>
        <v>1.6546733657142858E-3</v>
      </c>
      <c r="T6" s="164">
        <f>1/$A$1*'[1]44094418Exp'!S$266</f>
        <v>9.1875992599999984E-3</v>
      </c>
      <c r="U6" s="164">
        <f>1/$A$1*'[1]44094418Exp'!T$266</f>
        <v>1.667052128E-2</v>
      </c>
      <c r="V6" s="164">
        <f>1/$A$1*'[1]44094418Exp'!U$266</f>
        <v>8.2935327999999996E-3</v>
      </c>
      <c r="W6" s="164">
        <f>1/$A$1*'[1]44094418Exp'!V$266</f>
        <v>0</v>
      </c>
      <c r="X6" s="164">
        <f>1/$A$1*'[1]44094418Exp'!W$266</f>
        <v>0</v>
      </c>
      <c r="Y6" s="164">
        <f>1/$A$1*'[1]44094418Exp'!X$266</f>
        <v>0</v>
      </c>
      <c r="Z6" s="164">
        <f>1/$A$1*'[1]44094418Exp'!Y$266</f>
        <v>0</v>
      </c>
      <c r="AA6" s="164">
        <f>1/$A$1*'[1]44094418Exp'!Z$266</f>
        <v>0</v>
      </c>
      <c r="AB6" s="166">
        <f>1/$A$1*'[1]44094418Exp'!AA$266</f>
        <v>0</v>
      </c>
      <c r="AC6" s="4"/>
      <c r="AD6" s="167">
        <f>'[1]44094418Exp'!AB$266</f>
        <v>9.5927999999999999E-2</v>
      </c>
      <c r="AE6" s="168">
        <f>'[1]44094418Exp'!AC$266</f>
        <v>0.41408600000000001</v>
      </c>
      <c r="AF6" s="168">
        <f>'[1]44094418Exp'!AD$266</f>
        <v>0.65289799999999998</v>
      </c>
      <c r="AG6" s="168">
        <f>'[1]44094418Exp'!AE$266</f>
        <v>0.99487600000000009</v>
      </c>
      <c r="AH6" s="168">
        <f>'[1]44094418Exp'!AF$266</f>
        <v>1.4051689999999999</v>
      </c>
      <c r="AI6" s="168">
        <f>'[1]44094418Exp'!AG$266</f>
        <v>1.1361759999999999</v>
      </c>
      <c r="AJ6" s="168">
        <f>'[1]44094418Exp'!AH$266</f>
        <v>1.3654840000000001</v>
      </c>
      <c r="AK6" s="168">
        <f>'[1]44094418Exp'!AI$266</f>
        <v>1.6627879999999999</v>
      </c>
      <c r="AL6" s="168">
        <f>'[1]44094418Exp'!AJ$266</f>
        <v>0.79572399999999999</v>
      </c>
      <c r="AM6" s="168">
        <f>'[1]44094418Exp'!AK$266</f>
        <v>0.88898299999999997</v>
      </c>
      <c r="AN6" s="168">
        <f>'[1]44094418Exp'!AL$266</f>
        <v>1.713784</v>
      </c>
      <c r="AO6" s="168">
        <f>'[1]44094418Exp'!AM$266</f>
        <v>1.3847779999999998</v>
      </c>
      <c r="AP6" s="168">
        <f>'[1]44094418Exp'!AN$266</f>
        <v>0.65510000000000002</v>
      </c>
      <c r="AQ6" s="168">
        <f>'[1]44094418Exp'!AO$266</f>
        <v>0.48180999999999991</v>
      </c>
      <c r="AR6" s="168">
        <f>'[1]44094418Exp'!AP$266</f>
        <v>0.46412699999999996</v>
      </c>
      <c r="AS6" s="168">
        <f>'[1]44094418Exp'!AQ$266</f>
        <v>0.46935499999999997</v>
      </c>
      <c r="AT6" s="168">
        <f>'[1]44094418Exp'!AR$266</f>
        <v>0.30591099999999999</v>
      </c>
      <c r="AU6" s="168">
        <f>'[1]44094418Exp'!AS$266</f>
        <v>0.95011000000000001</v>
      </c>
      <c r="AV6" s="168">
        <f>'[1]44094418Exp'!AT$266</f>
        <v>1.7658379999999998</v>
      </c>
      <c r="AW6" s="168">
        <f>'[1]44094418Exp'!AU$266</f>
        <v>0.97042899999999999</v>
      </c>
      <c r="AX6" s="168">
        <f>'[1]44094418Exp'!AV$266</f>
        <v>0</v>
      </c>
      <c r="AY6" s="168">
        <f>'[1]44094418Exp'!AW$266</f>
        <v>0</v>
      </c>
      <c r="AZ6" s="168">
        <f>'[1]44094418Exp'!AX$266</f>
        <v>0</v>
      </c>
      <c r="BA6" s="168">
        <f>'[1]44094418Exp'!AY$266</f>
        <v>0</v>
      </c>
      <c r="BB6" s="168">
        <f>'[1]44094418Exp'!AZ$266</f>
        <v>0</v>
      </c>
      <c r="BC6" s="168">
        <f>'[1]44094418Exp'!BA$266</f>
        <v>0</v>
      </c>
      <c r="BD6" s="214"/>
    </row>
    <row r="7" spans="1:56" ht="17.149999999999999" customHeight="1">
      <c r="B7" s="21" t="s">
        <v>78</v>
      </c>
      <c r="C7" s="68">
        <f>1/$A$1*'[1]44094418Exp'!$B$268</f>
        <v>1.6642052E-4</v>
      </c>
      <c r="D7" s="69">
        <f>1/$A$1*'[1]44094418Exp'!$C$268</f>
        <v>1.1424338799999999E-3</v>
      </c>
      <c r="E7" s="69">
        <f>1/$A$1*'[1]44094418Exp'!$D$268</f>
        <v>2.1239318799999999E-3</v>
      </c>
      <c r="F7" s="69">
        <f>1/$A$1*'[1]44094418Exp'!$E$268</f>
        <v>3.3265773799999996E-3</v>
      </c>
      <c r="G7" s="69">
        <f>1/$A$1*'[1]44094418Exp'!$F$268</f>
        <v>8.0774800399999978E-3</v>
      </c>
      <c r="H7" s="69">
        <f>1/$A$1*'[1]44094418Exp'!$G$268</f>
        <v>5.1041706799999989E-3</v>
      </c>
      <c r="I7" s="69">
        <f>1/$A$1*'[1]44094418Exp'!$H$268</f>
        <v>2.7125517999999996E-4</v>
      </c>
      <c r="J7" s="70">
        <f>1/$A$1*'[1]44094418Exp'!$I$268</f>
        <v>1.9541631199999996E-3</v>
      </c>
      <c r="K7" s="70">
        <f>1/$A$1*'[1]44094418Exp'!$J$268</f>
        <v>2.7583280199999995E-3</v>
      </c>
      <c r="L7" s="70">
        <f>1/$A$1*'[1]44094418Exp'!K$268</f>
        <v>1.4357323400000001E-3</v>
      </c>
      <c r="M7" s="69">
        <f>1/$A$1*'[1]44094418Exp'!L$268</f>
        <v>4.294228399999999E-3</v>
      </c>
      <c r="N7" s="69">
        <f>1/$A$1*'[1]44094418Exp'!M$268</f>
        <v>4.9674435999999995E-3</v>
      </c>
      <c r="O7" s="69">
        <f>1/$A$1*'[1]44094418Exp'!N$268</f>
        <v>1.4545075999999998E-3</v>
      </c>
      <c r="P7" s="69">
        <f>1/$A$1*'[1]44094418Exp'!O$268</f>
        <v>3.2596479999999993E-4</v>
      </c>
      <c r="Q7" s="69">
        <f>1/$A$1*'[1]44094418Exp'!P$268</f>
        <v>2.0552905799999998E-3</v>
      </c>
      <c r="R7" s="69">
        <f>1/$A$1*'[1]44094418Exp'!Q$268</f>
        <v>1.38991104E-3</v>
      </c>
      <c r="S7" s="69">
        <f>1/$A$1*'[1]44094418Exp'!R$268</f>
        <v>1.3978831999999998E-3</v>
      </c>
      <c r="T7" s="69">
        <f>1/$A$1*'[1]44094418Exp'!S$268</f>
        <v>1.5326791199999999E-3</v>
      </c>
      <c r="U7" s="69">
        <f>1/$A$1*'[1]44094418Exp'!T$268</f>
        <v>1.14041144E-3</v>
      </c>
      <c r="V7" s="69">
        <f>1/$A$1*'[1]44094418Exp'!U$268</f>
        <v>2.3992869600000001E-3</v>
      </c>
      <c r="W7" s="69">
        <f>1/$A$1*'[1]44094418Exp'!V$268</f>
        <v>0</v>
      </c>
      <c r="X7" s="69">
        <f>1/$A$1*'[1]44094418Exp'!W$268</f>
        <v>0</v>
      </c>
      <c r="Y7" s="69">
        <f>1/$A$1*'[1]44094418Exp'!X$268</f>
        <v>0</v>
      </c>
      <c r="Z7" s="69">
        <f>1/$A$1*'[1]44094418Exp'!Y$268</f>
        <v>0</v>
      </c>
      <c r="AA7" s="69">
        <f>1/$A$1*'[1]44094418Exp'!Z$268</f>
        <v>0</v>
      </c>
      <c r="AB7" s="71">
        <f>1/$A$1*'[1]44094418Exp'!AA$268</f>
        <v>0</v>
      </c>
      <c r="AC7" s="4"/>
      <c r="AD7" s="150">
        <f>'[1]44094418Exp'!AB$268</f>
        <v>6.5987999999999991E-2</v>
      </c>
      <c r="AE7" s="151">
        <f>'[1]44094418Exp'!AC$268</f>
        <v>0.27664699999999998</v>
      </c>
      <c r="AF7" s="151">
        <f>'[1]44094418Exp'!AD$268</f>
        <v>0.60369099999999998</v>
      </c>
      <c r="AG7" s="151">
        <f>'[1]44094418Exp'!AE$268</f>
        <v>1.032975</v>
      </c>
      <c r="AH7" s="151">
        <f>'[1]44094418Exp'!AF$268</f>
        <v>3.1173199999999999</v>
      </c>
      <c r="AI7" s="151">
        <f>'[1]44094418Exp'!AG$268</f>
        <v>2.3413300000000001</v>
      </c>
      <c r="AJ7" s="151">
        <f>'[1]44094418Exp'!AH$268</f>
        <v>0.135963</v>
      </c>
      <c r="AK7" s="151">
        <f>'[1]44094418Exp'!AI$268</f>
        <v>0.68746499999999999</v>
      </c>
      <c r="AL7" s="151">
        <f>'[1]44094418Exp'!AJ$268</f>
        <v>1.4010899999999999</v>
      </c>
      <c r="AM7" s="151">
        <f>'[1]44094418Exp'!AK$268</f>
        <v>0.53266399999999992</v>
      </c>
      <c r="AN7" s="151">
        <f>'[1]44094418Exp'!AL$268</f>
        <v>1.3969929999999999</v>
      </c>
      <c r="AO7" s="151">
        <f>'[1]44094418Exp'!AM$268</f>
        <v>1.29312</v>
      </c>
      <c r="AP7" s="151">
        <f>'[1]44094418Exp'!AN$268</f>
        <v>0.22714299999999998</v>
      </c>
      <c r="AQ7" s="151">
        <f>'[1]44094418Exp'!AO$268</f>
        <v>9.8332000000000003E-2</v>
      </c>
      <c r="AR7" s="151">
        <f>'[1]44094418Exp'!AP$268</f>
        <v>1.0375490000000001</v>
      </c>
      <c r="AS7" s="151">
        <f>'[1]44094418Exp'!AQ$268</f>
        <v>0.64737700000000009</v>
      </c>
      <c r="AT7" s="151">
        <f>'[1]44094418Exp'!AR$268</f>
        <v>0.72109800000000002</v>
      </c>
      <c r="AU7" s="151">
        <f>'[1]44094418Exp'!AS$268</f>
        <v>0.65675899999999998</v>
      </c>
      <c r="AV7" s="151">
        <f>'[1]44094418Exp'!AT$268</f>
        <v>0.59932800000000008</v>
      </c>
      <c r="AW7" s="151">
        <f>'[1]44094418Exp'!AU$268</f>
        <v>1.0853369999999998</v>
      </c>
      <c r="AX7" s="151">
        <f>'[1]44094418Exp'!AV$268</f>
        <v>0</v>
      </c>
      <c r="AY7" s="151">
        <f>'[1]44094418Exp'!AW$268</f>
        <v>0</v>
      </c>
      <c r="AZ7" s="151">
        <f>'[1]44094418Exp'!AX$268</f>
        <v>0</v>
      </c>
      <c r="BA7" s="151">
        <f>'[1]44094418Exp'!AY$268</f>
        <v>0</v>
      </c>
      <c r="BB7" s="151">
        <f>'[1]44094418Exp'!AZ$268</f>
        <v>0</v>
      </c>
      <c r="BC7" s="151">
        <f>'[1]44094418Exp'!BA$268</f>
        <v>0</v>
      </c>
      <c r="BD7" s="214"/>
    </row>
    <row r="8" spans="1:56" ht="17.149999999999999" customHeight="1">
      <c r="B8" s="21" t="s">
        <v>73</v>
      </c>
      <c r="C8" s="68">
        <f>1/$A$1*'[1]44094418Exp'!$B$269</f>
        <v>0</v>
      </c>
      <c r="D8" s="69">
        <f>1/$A$1*'[1]44094418Exp'!$C$269</f>
        <v>0</v>
      </c>
      <c r="E8" s="69">
        <f>1/$A$1*'[1]44094418Exp'!$D$269</f>
        <v>0</v>
      </c>
      <c r="F8" s="69">
        <f>1/$A$1*'[1]44094418Exp'!$E$269</f>
        <v>0</v>
      </c>
      <c r="G8" s="69">
        <f>1/$A$1*'[1]44094418Exp'!$F$269</f>
        <v>0</v>
      </c>
      <c r="H8" s="69">
        <f>1/$A$1*'[1]44094418Exp'!$G$269</f>
        <v>0</v>
      </c>
      <c r="I8" s="69">
        <f>1/$A$1*'[1]44094418Exp'!$H$269</f>
        <v>0</v>
      </c>
      <c r="J8" s="70">
        <f>1/$A$1*'[1]44094418Exp'!$I$269</f>
        <v>0</v>
      </c>
      <c r="K8" s="70">
        <f>1/$A$1*'[1]44094418Exp'!$J$269</f>
        <v>0</v>
      </c>
      <c r="L8" s="70">
        <f>1/$A$1*'[1]44094418Exp'!K$269</f>
        <v>1.0499999999999999E-6</v>
      </c>
      <c r="M8" s="69">
        <f>1/$A$1*'[1]44094418Exp'!L$269</f>
        <v>0</v>
      </c>
      <c r="N8" s="69">
        <f>1/$A$1*'[1]44094418Exp'!M$269</f>
        <v>0</v>
      </c>
      <c r="O8" s="69">
        <f>1/$A$1*'[1]44094418Exp'!N$269</f>
        <v>6.4435839999999993E-5</v>
      </c>
      <c r="P8" s="69">
        <f>1/$A$1*'[1]44094418Exp'!O$269</f>
        <v>0</v>
      </c>
      <c r="Q8" s="69">
        <f>1/$A$1*'[1]44094418Exp'!P$269</f>
        <v>4.7491639999999994E-5</v>
      </c>
      <c r="R8" s="69">
        <f>1/$A$1*'[1]44094418Exp'!Q$269</f>
        <v>1.4932175999999997E-4</v>
      </c>
      <c r="S8" s="69">
        <f>1/$A$1*'[1]44094418Exp'!R$269</f>
        <v>4.8329539999999995E-5</v>
      </c>
      <c r="T8" s="69">
        <f>1/$A$1*'[1]44094418Exp'!S$269</f>
        <v>0</v>
      </c>
      <c r="U8" s="69">
        <f>1/$A$1*'[1]44094418Exp'!T$269</f>
        <v>0</v>
      </c>
      <c r="V8" s="69">
        <f>1/$A$1*'[1]44094418Exp'!U$269</f>
        <v>0</v>
      </c>
      <c r="W8" s="69">
        <f>1/$A$1*'[1]44094418Exp'!V$269</f>
        <v>0</v>
      </c>
      <c r="X8" s="69">
        <f>1/$A$1*'[1]44094418Exp'!W$269</f>
        <v>0</v>
      </c>
      <c r="Y8" s="69">
        <f>1/$A$1*'[1]44094418Exp'!X$269</f>
        <v>0</v>
      </c>
      <c r="Z8" s="69">
        <f>1/$A$1*'[1]44094418Exp'!Y$269</f>
        <v>0</v>
      </c>
      <c r="AA8" s="69">
        <f>1/$A$1*'[1]44094418Exp'!Z$269</f>
        <v>0</v>
      </c>
      <c r="AB8" s="71">
        <f>1/$A$1*'[1]44094418Exp'!AA$269</f>
        <v>0</v>
      </c>
      <c r="AC8" s="4"/>
      <c r="AD8" s="150">
        <f>'[1]44094418Exp'!AB$269</f>
        <v>0</v>
      </c>
      <c r="AE8" s="151">
        <f>'[1]44094418Exp'!AC$269</f>
        <v>0</v>
      </c>
      <c r="AF8" s="151">
        <f>'[1]44094418Exp'!AD$269</f>
        <v>0</v>
      </c>
      <c r="AG8" s="151">
        <f>'[1]44094418Exp'!AE$269</f>
        <v>0</v>
      </c>
      <c r="AH8" s="151">
        <f>'[1]44094418Exp'!AF$269</f>
        <v>0</v>
      </c>
      <c r="AI8" s="151">
        <f>'[1]44094418Exp'!AG$269</f>
        <v>0</v>
      </c>
      <c r="AJ8" s="151">
        <f>'[1]44094418Exp'!AH$269</f>
        <v>0</v>
      </c>
      <c r="AK8" s="151">
        <f>'[1]44094418Exp'!AI$269</f>
        <v>0</v>
      </c>
      <c r="AL8" s="151">
        <f>'[1]44094418Exp'!AJ$269</f>
        <v>0</v>
      </c>
      <c r="AM8" s="151">
        <f>'[1]44094418Exp'!AK$269</f>
        <v>1.27E-4</v>
      </c>
      <c r="AN8" s="151">
        <f>'[1]44094418Exp'!AL$269</f>
        <v>0</v>
      </c>
      <c r="AO8" s="151">
        <f>'[1]44094418Exp'!AM$269</f>
        <v>0</v>
      </c>
      <c r="AP8" s="151">
        <f>'[1]44094418Exp'!AN$269</f>
        <v>6.7519999999999993E-3</v>
      </c>
      <c r="AQ8" s="151">
        <f>'[1]44094418Exp'!AO$269</f>
        <v>0</v>
      </c>
      <c r="AR8" s="151">
        <f>'[1]44094418Exp'!AP$269</f>
        <v>3.4297999999999995E-2</v>
      </c>
      <c r="AS8" s="151">
        <f>'[1]44094418Exp'!AQ$269</f>
        <v>8.735699999999999E-2</v>
      </c>
      <c r="AT8" s="151">
        <f>'[1]44094418Exp'!AR$269</f>
        <v>2.9044999999999998E-2</v>
      </c>
      <c r="AU8" s="151">
        <f>'[1]44094418Exp'!AS$269</f>
        <v>0</v>
      </c>
      <c r="AV8" s="151">
        <f>'[1]44094418Exp'!AT$269</f>
        <v>0</v>
      </c>
      <c r="AW8" s="151">
        <f>'[1]44094418Exp'!AU$269</f>
        <v>0</v>
      </c>
      <c r="AX8" s="151">
        <f>'[1]44094418Exp'!AV$269</f>
        <v>0</v>
      </c>
      <c r="AY8" s="151">
        <f>'[1]44094418Exp'!AW$269</f>
        <v>0</v>
      </c>
      <c r="AZ8" s="151">
        <f>'[1]44094418Exp'!AX$269</f>
        <v>0</v>
      </c>
      <c r="BA8" s="151">
        <f>'[1]44094418Exp'!AY$269</f>
        <v>0</v>
      </c>
      <c r="BB8" s="151">
        <f>'[1]44094418Exp'!AZ$269</f>
        <v>0</v>
      </c>
      <c r="BC8" s="151">
        <f>'[1]44094418Exp'!BA$269</f>
        <v>0</v>
      </c>
      <c r="BD8" s="214"/>
    </row>
    <row r="9" spans="1:56" ht="17.149999999999999" customHeight="1">
      <c r="B9" s="21" t="s">
        <v>75</v>
      </c>
      <c r="C9" s="68">
        <f>1/$A$1*'[1]44094418Exp'!$B$267</f>
        <v>8.1348119999999989E-5</v>
      </c>
      <c r="D9" s="69">
        <f>1/$A$1*'[1]44094418Exp'!$C$267</f>
        <v>6.8361999999999994E-5</v>
      </c>
      <c r="E9" s="69">
        <f>1/$A$1*'[1]44094418Exp'!$D$267</f>
        <v>8.9336099999999993E-5</v>
      </c>
      <c r="F9" s="69">
        <f>1/$A$1*'[1]44094418Exp'!$E$267</f>
        <v>1.7867500000000002E-4</v>
      </c>
      <c r="G9" s="69">
        <f>1/$A$1*'[1]44094418Exp'!$F$267</f>
        <v>4.6645941999999996E-4</v>
      </c>
      <c r="H9" s="69">
        <f>1/$A$1*'[1]44094418Exp'!$G$267</f>
        <v>4.8917049999999999E-4</v>
      </c>
      <c r="I9" s="69">
        <f>1/$A$1*'[1]44094418Exp'!$H$267</f>
        <v>6.0411470000000002E-4</v>
      </c>
      <c r="J9" s="70">
        <f>1/$A$1*'[1]44094418Exp'!$I$267</f>
        <v>1.3133201200000002E-3</v>
      </c>
      <c r="K9" s="70">
        <f>1/$A$1*'[1]44094418Exp'!$J$267</f>
        <v>1.1043949E-3</v>
      </c>
      <c r="L9" s="70">
        <f>1/$A$1*'[1]44094418Exp'!K$267</f>
        <v>2.9682357599999996E-3</v>
      </c>
      <c r="M9" s="69">
        <f>1/$A$1*'[1]44094418Exp'!L$267</f>
        <v>3.0902832799999998E-3</v>
      </c>
      <c r="N9" s="69">
        <f>1/$A$1*'[1]44094418Exp'!M$267</f>
        <v>7.7708531599999997E-3</v>
      </c>
      <c r="O9" s="69">
        <f>1/$A$1*'[1]44094418Exp'!N$267</f>
        <v>3.33813704E-3</v>
      </c>
      <c r="P9" s="69">
        <f>1/$A$1*'[1]44094418Exp'!O$267</f>
        <v>0</v>
      </c>
      <c r="Q9" s="69">
        <f>1/$A$1*'[1]44094418Exp'!P$267</f>
        <v>4.0243937999999999E-4</v>
      </c>
      <c r="R9" s="69">
        <f>1/$A$1*'[1]44094418Exp'!Q$267</f>
        <v>3.7120173999999996E-4</v>
      </c>
      <c r="S9" s="69">
        <f>1/$A$1*'[1]44094418Exp'!R$267</f>
        <v>1.9612712E-4</v>
      </c>
      <c r="T9" s="69">
        <f>1/$A$1*'[1]44094418Exp'!S$267</f>
        <v>6.0123448E-4</v>
      </c>
      <c r="U9" s="69">
        <f>1/$A$1*'[1]44094418Exp'!T$267</f>
        <v>1.4E-8</v>
      </c>
      <c r="V9" s="69">
        <f>1/$A$1*'[1]44094418Exp'!U$267</f>
        <v>4.5634959999999996E-5</v>
      </c>
      <c r="W9" s="69">
        <f>1/$A$1*'[1]44094418Exp'!V$267</f>
        <v>0</v>
      </c>
      <c r="X9" s="69">
        <f>1/$A$1*'[1]44094418Exp'!W$267</f>
        <v>0</v>
      </c>
      <c r="Y9" s="69">
        <f>1/$A$1*'[1]44094418Exp'!X$267</f>
        <v>0</v>
      </c>
      <c r="Z9" s="69">
        <f>1/$A$1*'[1]44094418Exp'!Y$267</f>
        <v>0</v>
      </c>
      <c r="AA9" s="69">
        <f>1/$A$1*'[1]44094418Exp'!Z$267</f>
        <v>0</v>
      </c>
      <c r="AB9" s="71">
        <f>1/$A$1*'[1]44094418Exp'!AA$267</f>
        <v>0</v>
      </c>
      <c r="AC9" s="4"/>
      <c r="AD9" s="150">
        <f>'[1]44094418Exp'!AB$267</f>
        <v>1.5630999999999999E-2</v>
      </c>
      <c r="AE9" s="151">
        <f>'[1]44094418Exp'!AC$267</f>
        <v>1.6691999999999999E-2</v>
      </c>
      <c r="AF9" s="151">
        <f>'[1]44094418Exp'!AD$267</f>
        <v>2.0913000000000001E-2</v>
      </c>
      <c r="AG9" s="151">
        <f>'[1]44094418Exp'!AE$267</f>
        <v>2.5973E-2</v>
      </c>
      <c r="AH9" s="151">
        <f>'[1]44094418Exp'!AF$267</f>
        <v>0.125861</v>
      </c>
      <c r="AI9" s="151">
        <f>'[1]44094418Exp'!AG$267</f>
        <v>7.1202000000000001E-2</v>
      </c>
      <c r="AJ9" s="151">
        <f>'[1]44094418Exp'!AH$267</f>
        <v>6.6932999999999993E-2</v>
      </c>
      <c r="AK9" s="151">
        <f>'[1]44094418Exp'!AI$267</f>
        <v>0.13571800000000001</v>
      </c>
      <c r="AL9" s="151">
        <f>'[1]44094418Exp'!AJ$267</f>
        <v>0.14402899999999999</v>
      </c>
      <c r="AM9" s="151">
        <f>'[1]44094418Exp'!AK$267</f>
        <v>0.12055999999999999</v>
      </c>
      <c r="AN9" s="151">
        <f>'[1]44094418Exp'!AL$267</f>
        <v>0.56153299999999995</v>
      </c>
      <c r="AO9" s="151">
        <f>'[1]44094418Exp'!AM$267</f>
        <v>0.47262199999999993</v>
      </c>
      <c r="AP9" s="151">
        <f>'[1]44094418Exp'!AN$267</f>
        <v>6.9691000000000003E-2</v>
      </c>
      <c r="AQ9" s="151">
        <f>'[1]44094418Exp'!AO$267</f>
        <v>0</v>
      </c>
      <c r="AR9" s="151">
        <f>'[1]44094418Exp'!AP$267</f>
        <v>0.290489</v>
      </c>
      <c r="AS9" s="151">
        <f>'[1]44094418Exp'!AQ$267</f>
        <v>0.11436499999999999</v>
      </c>
      <c r="AT9" s="151">
        <f>'[1]44094418Exp'!AR$267</f>
        <v>7.5191999999999995E-2</v>
      </c>
      <c r="AU9" s="151">
        <f>'[1]44094418Exp'!AS$267</f>
        <v>0.14392499999999997</v>
      </c>
      <c r="AV9" s="151">
        <f>'[1]44094418Exp'!AT$267</f>
        <v>7.0999999999999991E-5</v>
      </c>
      <c r="AW9" s="151">
        <f>'[1]44094418Exp'!AU$267</f>
        <v>1.3176999999999999E-2</v>
      </c>
      <c r="AX9" s="151">
        <f>'[1]44094418Exp'!AV$267</f>
        <v>0</v>
      </c>
      <c r="AY9" s="151">
        <f>'[1]44094418Exp'!AW$267</f>
        <v>0</v>
      </c>
      <c r="AZ9" s="151">
        <f>'[1]44094418Exp'!AX$267</f>
        <v>0</v>
      </c>
      <c r="BA9" s="151">
        <f>'[1]44094418Exp'!AY$267</f>
        <v>0</v>
      </c>
      <c r="BB9" s="151">
        <f>'[1]44094418Exp'!AZ$267</f>
        <v>0</v>
      </c>
      <c r="BC9" s="151">
        <f>'[1]44094418Exp'!BA$267</f>
        <v>0</v>
      </c>
      <c r="BD9" s="214"/>
    </row>
    <row r="10" spans="1:56" ht="17.149999999999999" customHeight="1">
      <c r="B10" s="17" t="s">
        <v>122</v>
      </c>
      <c r="C10" s="29">
        <f>1/$A$1*'[1]44094418Exp'!$B$264</f>
        <v>7.8688678320000011E-2</v>
      </c>
      <c r="D10" s="31">
        <f>1/$A$1*'[1]44094418Exp'!$C$264</f>
        <v>9.4457002499999984E-2</v>
      </c>
      <c r="E10" s="31">
        <f>1/$A$1*'[1]44094418Exp'!$D$264</f>
        <v>8.3129244799999988E-2</v>
      </c>
      <c r="F10" s="31">
        <f>1/$A$1*'[1]44094418Exp'!$E$264</f>
        <v>0.10184843955999999</v>
      </c>
      <c r="G10" s="31">
        <f>1/$A$1*'[1]44094418Exp'!$F$264</f>
        <v>0.12982748477999997</v>
      </c>
      <c r="H10" s="31">
        <f>1/$A$1*'[1]44094418Exp'!$G$264</f>
        <v>8.8806580520000011E-2</v>
      </c>
      <c r="I10" s="31">
        <f>1/$A$1*'[1]44094418Exp'!$H$264</f>
        <v>6.1042364459999991E-2</v>
      </c>
      <c r="J10" s="35">
        <f>1/$A$1*'[1]44094418Exp'!$I$264</f>
        <v>7.0005719140000006E-2</v>
      </c>
      <c r="K10" s="35">
        <f>1/$A$1*'[1]44094418Exp'!$J$264</f>
        <v>5.364769451999999E-2</v>
      </c>
      <c r="L10" s="35">
        <f>1/$A$1*'[1]44094418Exp'!K$264</f>
        <v>4.7049895059999992E-2</v>
      </c>
      <c r="M10" s="31">
        <f>1/$A$1*'[1]44094418Exp'!L$264</f>
        <v>6.3606146380000006E-2</v>
      </c>
      <c r="N10" s="31">
        <f>1/$A$1*'[1]44094418Exp'!M$264</f>
        <v>4.3048388599999987E-2</v>
      </c>
      <c r="O10" s="31">
        <f>1/$A$1*'[1]44094418Exp'!N$264</f>
        <v>3.4008260299999996E-2</v>
      </c>
      <c r="P10" s="31">
        <f>1/$A$1*'[1]44094418Exp'!O$264</f>
        <v>3.0410413599999995E-2</v>
      </c>
      <c r="Q10" s="31">
        <f>1/$A$1*'[1]44094418Exp'!P$264</f>
        <v>3.1677572080000001E-2</v>
      </c>
      <c r="R10" s="31">
        <f>1/$A$1*'[1]44094418Exp'!Q$264</f>
        <v>2.4191133959999996E-2</v>
      </c>
      <c r="S10" s="31">
        <f>1/$A$1*'[1]44094418Exp'!R$264</f>
        <v>2.2609710199999997E-2</v>
      </c>
      <c r="T10" s="31">
        <f>1/$A$1*'[1]44094418Exp'!S$264</f>
        <v>1.2783962939999999E-2</v>
      </c>
      <c r="U10" s="31">
        <f>1/$A$1*'[1]44094418Exp'!T$264</f>
        <v>1.2792527299999999E-2</v>
      </c>
      <c r="V10" s="31">
        <f>1/$A$1*'[1]44094418Exp'!U$264</f>
        <v>1.3478531499999998E-2</v>
      </c>
      <c r="W10" s="31">
        <f>1/$A$1*'[1]44094418Exp'!V$264</f>
        <v>0</v>
      </c>
      <c r="X10" s="31">
        <f>1/$A$1*'[1]44094418Exp'!W$264</f>
        <v>0</v>
      </c>
      <c r="Y10" s="31">
        <f>1/$A$1*'[1]44094418Exp'!X$264</f>
        <v>0</v>
      </c>
      <c r="Z10" s="31">
        <f>1/$A$1*'[1]44094418Exp'!Y$264</f>
        <v>0</v>
      </c>
      <c r="AA10" s="31">
        <f>1/$A$1*'[1]44094418Exp'!Z$264</f>
        <v>0</v>
      </c>
      <c r="AB10" s="57">
        <f>1/$A$1*'[1]44094418Exp'!AA$264</f>
        <v>0</v>
      </c>
      <c r="AC10" s="4"/>
      <c r="AD10" s="120">
        <f>'[1]44094418Exp'!AB$264</f>
        <v>21.930961</v>
      </c>
      <c r="AE10" s="121">
        <f>'[1]44094418Exp'!AC$264</f>
        <v>25.755710999999994</v>
      </c>
      <c r="AF10" s="121">
        <f>'[1]44094418Exp'!AD$264</f>
        <v>24.189041000000003</v>
      </c>
      <c r="AG10" s="121">
        <f>'[1]44094418Exp'!AE$264</f>
        <v>32.672754999999995</v>
      </c>
      <c r="AH10" s="121">
        <f>'[1]44094418Exp'!AF$264</f>
        <v>45.888295999999997</v>
      </c>
      <c r="AI10" s="121">
        <f>'[1]44094418Exp'!AG$264</f>
        <v>33.467953000000001</v>
      </c>
      <c r="AJ10" s="121">
        <f>'[1]44094418Exp'!AH$264</f>
        <v>25.603178</v>
      </c>
      <c r="AK10" s="121">
        <f>'[1]44094418Exp'!AI$264</f>
        <v>28.100970999999994</v>
      </c>
      <c r="AL10" s="121">
        <f>'[1]44094418Exp'!AJ$264</f>
        <v>21.063652999999999</v>
      </c>
      <c r="AM10" s="121">
        <f>'[1]44094418Exp'!AK$264</f>
        <v>15.454381000000001</v>
      </c>
      <c r="AN10" s="121">
        <f>'[1]44094418Exp'!AL$264</f>
        <v>19.553902000000001</v>
      </c>
      <c r="AO10" s="121">
        <f>'[1]44094418Exp'!AM$264</f>
        <v>13.299396</v>
      </c>
      <c r="AP10" s="121">
        <f>'[1]44094418Exp'!AN$264</f>
        <v>10.779361</v>
      </c>
      <c r="AQ10" s="121">
        <f>'[1]44094418Exp'!AO$264</f>
        <v>8.8721630000000005</v>
      </c>
      <c r="AR10" s="121">
        <f>'[1]44094418Exp'!AP$264</f>
        <v>9.6155219999999968</v>
      </c>
      <c r="AS10" s="121">
        <f>'[1]44094418Exp'!AQ$264</f>
        <v>6.769131999999999</v>
      </c>
      <c r="AT10" s="121">
        <f>'[1]44094418Exp'!AR$264</f>
        <v>6.9529639999999979</v>
      </c>
      <c r="AU10" s="121">
        <f>'[1]44094418Exp'!AS$264</f>
        <v>4.4485969999999986</v>
      </c>
      <c r="AV10" s="121">
        <f>'[1]44094418Exp'!AT$264</f>
        <v>4.6909689999999999</v>
      </c>
      <c r="AW10" s="121">
        <f>'[1]44094418Exp'!AU$264</f>
        <v>4.2002680000000003</v>
      </c>
      <c r="AX10" s="121">
        <f>'[1]44094418Exp'!AV$264</f>
        <v>0</v>
      </c>
      <c r="AY10" s="121">
        <f>'[1]44094418Exp'!AW$264</f>
        <v>0</v>
      </c>
      <c r="AZ10" s="121">
        <f>'[1]44094418Exp'!AX$264</f>
        <v>0</v>
      </c>
      <c r="BA10" s="121">
        <f>'[1]44094418Exp'!AY$264</f>
        <v>0</v>
      </c>
      <c r="BB10" s="121">
        <f>'[1]44094418Exp'!AZ$264</f>
        <v>0</v>
      </c>
      <c r="BC10" s="121">
        <f>'[1]44094418Exp'!BA$264</f>
        <v>0</v>
      </c>
      <c r="BD10" s="214"/>
    </row>
    <row r="11" spans="1:56">
      <c r="B11" s="5" t="s">
        <v>20</v>
      </c>
      <c r="C11" s="48">
        <f>1/$A$1*'[1]44094418Exp'!$B$23</f>
        <v>8.8955969200000002E-3</v>
      </c>
      <c r="D11" s="12">
        <f>1/$A$1*'[1]44094418Exp'!$C$23</f>
        <v>1.0305577239999999E-2</v>
      </c>
      <c r="E11" s="12">
        <f>1/$A$1*'[1]44094418Exp'!$D$23</f>
        <v>2.9959019999999999E-3</v>
      </c>
      <c r="F11" s="12">
        <f>1/$A$1*'[1]44094418Exp'!$E$23</f>
        <v>4.9299599999999997E-3</v>
      </c>
      <c r="G11" s="12">
        <f>1/$A$1*'[1]44094418Exp'!$F$23</f>
        <v>6.3787270399999988E-3</v>
      </c>
      <c r="H11" s="12">
        <f>1/$A$1*'[1]44094418Exp'!$G$23</f>
        <v>2.4687640599999998E-3</v>
      </c>
      <c r="I11" s="12">
        <f>1/$A$1*'[1]44094418Exp'!$H$23</f>
        <v>4.4602784799999996E-3</v>
      </c>
      <c r="J11" s="38">
        <f>1/$A$1*'[1]44094418Exp'!$I$23</f>
        <v>9.4490325999999989E-3</v>
      </c>
      <c r="K11" s="38">
        <f>1/$A$1*'[1]44094418Exp'!$J$23</f>
        <v>1.7811114999999999E-3</v>
      </c>
      <c r="L11" s="38">
        <f>1/$A$1*'[1]44094418Exp'!K$23</f>
        <v>3.8846995599999996E-3</v>
      </c>
      <c r="M11" s="12">
        <f>1/$A$1*'[1]44094418Exp'!L$23</f>
        <v>5.77015194E-3</v>
      </c>
      <c r="N11" s="12">
        <f>1/$A$1*'[1]44094418Exp'!M$23</f>
        <v>8.4972134799999998E-3</v>
      </c>
      <c r="O11" s="12">
        <f>1/$A$1*'[1]44094418Exp'!N$23</f>
        <v>1.7397483599999999E-2</v>
      </c>
      <c r="P11" s="12">
        <f>1/$A$1*'[1]44094418Exp'!O$23</f>
        <v>1.65232487E-2</v>
      </c>
      <c r="Q11" s="12">
        <f>1/$A$1*'[1]44094418Exp'!P$23</f>
        <v>1.4245837759999998E-2</v>
      </c>
      <c r="R11" s="12">
        <f>1/$A$1*'[1]44094418Exp'!Q$23</f>
        <v>1.0019860199999999E-2</v>
      </c>
      <c r="S11" s="12">
        <f>1/$A$1*'[1]44094418Exp'!R$23</f>
        <v>9.3061757600000003E-3</v>
      </c>
      <c r="T11" s="12">
        <f>1/$A$1*'[1]44094418Exp'!S$23</f>
        <v>5.6666710799999987E-3</v>
      </c>
      <c r="U11" s="12">
        <f>1/$A$1*'[1]44094418Exp'!T$23</f>
        <v>4.1472734799999997E-3</v>
      </c>
      <c r="V11" s="12">
        <f>1/$A$1*'[1]44094418Exp'!U$23</f>
        <v>5.650989119999999E-3</v>
      </c>
      <c r="W11" s="12">
        <f>1/$A$1*'[1]44094418Exp'!V$23</f>
        <v>0</v>
      </c>
      <c r="X11" s="12">
        <f>1/$A$1*'[1]44094418Exp'!W$23</f>
        <v>0</v>
      </c>
      <c r="Y11" s="12">
        <f>1/$A$1*'[1]44094418Exp'!X$23</f>
        <v>0</v>
      </c>
      <c r="Z11" s="12">
        <f>1/$A$1*'[1]44094418Exp'!Y$23</f>
        <v>0</v>
      </c>
      <c r="AA11" s="12">
        <f>1/$A$1*'[1]44094418Exp'!Z$23</f>
        <v>0</v>
      </c>
      <c r="AB11" s="11">
        <f>1/$A$1*'[1]44094418Exp'!AA$23</f>
        <v>0</v>
      </c>
      <c r="AC11" s="4"/>
      <c r="AD11" s="116">
        <f>'[1]44094418Exp'!AB$23</f>
        <v>1.8862069999999997</v>
      </c>
      <c r="AE11" s="117">
        <f>'[1]44094418Exp'!AC$23</f>
        <v>1.919286</v>
      </c>
      <c r="AF11" s="117">
        <f>'[1]44094418Exp'!AD$23</f>
        <v>0.60945000000000005</v>
      </c>
      <c r="AG11" s="117">
        <f>'[1]44094418Exp'!AE$23</f>
        <v>0.87333099999999997</v>
      </c>
      <c r="AH11" s="117">
        <f>'[1]44094418Exp'!AF$23</f>
        <v>1.433832</v>
      </c>
      <c r="AI11" s="117">
        <f>'[1]44094418Exp'!AG$23</f>
        <v>0.62728299999999992</v>
      </c>
      <c r="AJ11" s="117">
        <f>'[1]44094418Exp'!AH$23</f>
        <v>1.0452819999999998</v>
      </c>
      <c r="AK11" s="117">
        <f>'[1]44094418Exp'!AI$23</f>
        <v>2.522761</v>
      </c>
      <c r="AL11" s="117">
        <f>'[1]44094418Exp'!AJ$23</f>
        <v>0.46444599999999997</v>
      </c>
      <c r="AM11" s="117">
        <f>'[1]44094418Exp'!AK$23</f>
        <v>0.91819299999999993</v>
      </c>
      <c r="AN11" s="117">
        <f>'[1]44094418Exp'!AL$23</f>
        <v>1.6365529999999999</v>
      </c>
      <c r="AO11" s="117">
        <f>'[1]44094418Exp'!AM$23</f>
        <v>2.4366829999999999</v>
      </c>
      <c r="AP11" s="117">
        <f>'[1]44094418Exp'!AN$23</f>
        <v>4.3774489999999995</v>
      </c>
      <c r="AQ11" s="117">
        <f>'[1]44094418Exp'!AO$23</f>
        <v>3.7665019999999996</v>
      </c>
      <c r="AR11" s="117">
        <f>'[1]44094418Exp'!AP$23</f>
        <v>2.9064920000000001</v>
      </c>
      <c r="AS11" s="117">
        <f>'[1]44094418Exp'!AQ$23</f>
        <v>1.7116759999999998</v>
      </c>
      <c r="AT11" s="117">
        <f>'[1]44094418Exp'!AR$23</f>
        <v>1.7381800000000001</v>
      </c>
      <c r="AU11" s="117">
        <f>'[1]44094418Exp'!AS$23</f>
        <v>1.1553439999999999</v>
      </c>
      <c r="AV11" s="117">
        <f>'[1]44094418Exp'!AT$23</f>
        <v>1.049118</v>
      </c>
      <c r="AW11" s="117">
        <f>'[1]44094418Exp'!AU$23</f>
        <v>1.295981</v>
      </c>
      <c r="AX11" s="117">
        <f>'[1]44094418Exp'!AV$23</f>
        <v>0</v>
      </c>
      <c r="AY11" s="117">
        <f>'[1]44094418Exp'!AW$23</f>
        <v>0</v>
      </c>
      <c r="AZ11" s="117">
        <f>'[1]44094418Exp'!AX$23</f>
        <v>0</v>
      </c>
      <c r="BA11" s="117">
        <f>'[1]44094418Exp'!AY$23</f>
        <v>0</v>
      </c>
      <c r="BB11" s="117">
        <f>'[1]44094418Exp'!AZ$23</f>
        <v>0</v>
      </c>
      <c r="BC11" s="117">
        <f>'[1]44094418Exp'!BA$23</f>
        <v>0</v>
      </c>
      <c r="BD11" s="214"/>
    </row>
    <row r="12" spans="1:56">
      <c r="B12" s="5" t="s">
        <v>21</v>
      </c>
      <c r="C12" s="48">
        <f>1/$A$1*'[1]44094418Exp'!$B$85</f>
        <v>1.0553203919999999E-2</v>
      </c>
      <c r="D12" s="12">
        <f>1/$A$1*'[1]44094418Exp'!$C$85</f>
        <v>9.8382528999999986E-3</v>
      </c>
      <c r="E12" s="12">
        <f>1/$A$1*'[1]44094418Exp'!$D$85</f>
        <v>9.6632414199999996E-3</v>
      </c>
      <c r="F12" s="12">
        <f>1/$A$1*'[1]44094418Exp'!$E$85</f>
        <v>9.2088749199999986E-3</v>
      </c>
      <c r="G12" s="12">
        <f>1/$A$1*'[1]44094418Exp'!$F$85</f>
        <v>1.1178015519999997E-2</v>
      </c>
      <c r="H12" s="12">
        <f>1/$A$1*'[1]44094418Exp'!$G$85</f>
        <v>7.5249237E-3</v>
      </c>
      <c r="I12" s="12">
        <f>1/$A$1*'[1]44094418Exp'!$H$85</f>
        <v>8.550275579999999E-3</v>
      </c>
      <c r="J12" s="38">
        <f>1/$A$1*'[1]44094418Exp'!$I$85</f>
        <v>7.6022804199999995E-3</v>
      </c>
      <c r="K12" s="38">
        <f>1/$A$1*'[1]44094418Exp'!$J$85</f>
        <v>5.9767710799999993E-3</v>
      </c>
      <c r="L12" s="38">
        <f>1/$A$1*'[1]44094418Exp'!K$85</f>
        <v>4.7909698200000001E-3</v>
      </c>
      <c r="M12" s="12">
        <f>1/$A$1*'[1]44094418Exp'!L$85</f>
        <v>5.6539747599999995E-3</v>
      </c>
      <c r="N12" s="12">
        <f>1/$A$1*'[1]44094418Exp'!M$85</f>
        <v>2.59982632E-3</v>
      </c>
      <c r="O12" s="12">
        <f>1/$A$1*'[1]44094418Exp'!N$85</f>
        <v>3.90472586E-3</v>
      </c>
      <c r="P12" s="12">
        <f>1/$A$1*'[1]44094418Exp'!O$85</f>
        <v>6.3515570999999995E-3</v>
      </c>
      <c r="Q12" s="12">
        <f>1/$A$1*'[1]44094418Exp'!P$85</f>
        <v>7.4290752199999994E-3</v>
      </c>
      <c r="R12" s="12">
        <f>1/$A$1*'[1]44094418Exp'!Q$85</f>
        <v>3.6537594800000002E-3</v>
      </c>
      <c r="S12" s="12">
        <f>1/$A$1*'[1]44094418Exp'!R$85</f>
        <v>2.6578116599999995E-3</v>
      </c>
      <c r="T12" s="12">
        <f>1/$A$1*'[1]44094418Exp'!S$85</f>
        <v>1.5288499799999996E-3</v>
      </c>
      <c r="U12" s="12">
        <f>1/$A$1*'[1]44094418Exp'!T$85</f>
        <v>1.2603425799999999E-3</v>
      </c>
      <c r="V12" s="12">
        <f>1/$A$1*'[1]44094418Exp'!U$85</f>
        <v>1.5223332599999999E-3</v>
      </c>
      <c r="W12" s="12">
        <f>1/$A$1*'[1]44094418Exp'!V$85</f>
        <v>0</v>
      </c>
      <c r="X12" s="12">
        <f>1/$A$1*'[1]44094418Exp'!W$85</f>
        <v>0</v>
      </c>
      <c r="Y12" s="12">
        <f>1/$A$1*'[1]44094418Exp'!X$85</f>
        <v>0</v>
      </c>
      <c r="Z12" s="12">
        <f>1/$A$1*'[1]44094418Exp'!Y$85</f>
        <v>0</v>
      </c>
      <c r="AA12" s="12">
        <f>1/$A$1*'[1]44094418Exp'!Z$85</f>
        <v>0</v>
      </c>
      <c r="AB12" s="11">
        <f>1/$A$1*'[1]44094418Exp'!AA$85</f>
        <v>0</v>
      </c>
      <c r="AC12" s="4"/>
      <c r="AD12" s="116">
        <f>'[1]44094418Exp'!AB$85</f>
        <v>2.620228</v>
      </c>
      <c r="AE12" s="117">
        <f>'[1]44094418Exp'!AC$85</f>
        <v>2.711811</v>
      </c>
      <c r="AF12" s="117">
        <f>'[1]44094418Exp'!AD$85</f>
        <v>3.066271</v>
      </c>
      <c r="AG12" s="117">
        <f>'[1]44094418Exp'!AE$85</f>
        <v>3.5637609999999995</v>
      </c>
      <c r="AH12" s="117">
        <f>'[1]44094418Exp'!AF$85</f>
        <v>5.7626099999999996</v>
      </c>
      <c r="AI12" s="117">
        <f>'[1]44094418Exp'!AG$85</f>
        <v>3.5110160000000001</v>
      </c>
      <c r="AJ12" s="117">
        <f>'[1]44094418Exp'!AH$85</f>
        <v>3.9147899999999995</v>
      </c>
      <c r="AK12" s="117">
        <f>'[1]44094418Exp'!AI$85</f>
        <v>3.5512969999999999</v>
      </c>
      <c r="AL12" s="117">
        <f>'[1]44094418Exp'!AJ$85</f>
        <v>2.7977879999999997</v>
      </c>
      <c r="AM12" s="117">
        <f>'[1]44094418Exp'!AK$85</f>
        <v>2.024152</v>
      </c>
      <c r="AN12" s="117">
        <f>'[1]44094418Exp'!AL$85</f>
        <v>1.8136679999999998</v>
      </c>
      <c r="AO12" s="117">
        <f>'[1]44094418Exp'!AM$85</f>
        <v>1.0730729999999999</v>
      </c>
      <c r="AP12" s="117">
        <f>'[1]44094418Exp'!AN$85</f>
        <v>1.5615319999999999</v>
      </c>
      <c r="AQ12" s="117">
        <f>'[1]44094418Exp'!AO$85</f>
        <v>1.797515</v>
      </c>
      <c r="AR12" s="117">
        <f>'[1]44094418Exp'!AP$85</f>
        <v>2.6642510000000001</v>
      </c>
      <c r="AS12" s="117">
        <f>'[1]44094418Exp'!AQ$85</f>
        <v>1.3438589999999999</v>
      </c>
      <c r="AT12" s="117">
        <f>'[1]44094418Exp'!AR$85</f>
        <v>1.169279</v>
      </c>
      <c r="AU12" s="117">
        <f>'[1]44094418Exp'!AS$85</f>
        <v>0.74083699999999997</v>
      </c>
      <c r="AV12" s="117">
        <f>'[1]44094418Exp'!AT$85</f>
        <v>0.61963199999999996</v>
      </c>
      <c r="AW12" s="117">
        <f>'[1]44094418Exp'!AU$85</f>
        <v>0.55715199999999998</v>
      </c>
      <c r="AX12" s="117">
        <f>'[1]44094418Exp'!AV$85</f>
        <v>0</v>
      </c>
      <c r="AY12" s="117">
        <f>'[1]44094418Exp'!AW$85</f>
        <v>0</v>
      </c>
      <c r="AZ12" s="117">
        <f>'[1]44094418Exp'!AX$85</f>
        <v>0</v>
      </c>
      <c r="BA12" s="117">
        <f>'[1]44094418Exp'!AY$85</f>
        <v>0</v>
      </c>
      <c r="BB12" s="117">
        <f>'[1]44094418Exp'!AZ$85</f>
        <v>0</v>
      </c>
      <c r="BC12" s="117">
        <f>'[1]44094418Exp'!BA$85</f>
        <v>0</v>
      </c>
      <c r="BD12" s="214"/>
    </row>
    <row r="13" spans="1:56">
      <c r="B13" s="5" t="s">
        <v>22</v>
      </c>
      <c r="C13" s="48">
        <f>1/$A$1*'[1]44094418Exp'!$B$91</f>
        <v>3.7951725E-3</v>
      </c>
      <c r="D13" s="12">
        <f>1/$A$1*'[1]44094418Exp'!$C$91</f>
        <v>4.1285312599999993E-3</v>
      </c>
      <c r="E13" s="12">
        <f>1/$A$1*'[1]44094418Exp'!$D$91</f>
        <v>4.4097724999999999E-3</v>
      </c>
      <c r="F13" s="12">
        <f>1/$A$1*'[1]44094418Exp'!$E$91</f>
        <v>5.5779994200000002E-3</v>
      </c>
      <c r="G13" s="12">
        <f>1/$A$1*'[1]44094418Exp'!$F$91</f>
        <v>7.1680411600000002E-3</v>
      </c>
      <c r="H13" s="12">
        <f>1/$A$1*'[1]44094418Exp'!$G$91</f>
        <v>8.5929419800000011E-3</v>
      </c>
      <c r="I13" s="12">
        <f>1/$A$1*'[1]44094418Exp'!$H$91</f>
        <v>5.1541089600000006E-3</v>
      </c>
      <c r="J13" s="38">
        <f>1/$A$1*'[1]44094418Exp'!$I$91</f>
        <v>7.9714180000000009E-3</v>
      </c>
      <c r="K13" s="38">
        <f>1/$A$1*'[1]44094418Exp'!$J$91</f>
        <v>4.1409211200000001E-3</v>
      </c>
      <c r="L13" s="38">
        <f>1/$A$1*'[1]44094418Exp'!K$91</f>
        <v>2.1691997600000001E-3</v>
      </c>
      <c r="M13" s="12">
        <f>1/$A$1*'[1]44094418Exp'!L$91</f>
        <v>1.1180565199999997E-3</v>
      </c>
      <c r="N13" s="12">
        <f>1/$A$1*'[1]44094418Exp'!M$91</f>
        <v>5.6090915999999985E-4</v>
      </c>
      <c r="O13" s="12">
        <f>1/$A$1*'[1]44094418Exp'!N$91</f>
        <v>1.4076171199999999E-3</v>
      </c>
      <c r="P13" s="12">
        <f>1/$A$1*'[1]44094418Exp'!O$91</f>
        <v>1.3963321399999998E-3</v>
      </c>
      <c r="Q13" s="12">
        <f>1/$A$1*'[1]44094418Exp'!P$91</f>
        <v>1.1679436999999999E-3</v>
      </c>
      <c r="R13" s="12">
        <f>1/$A$1*'[1]44094418Exp'!Q$91</f>
        <v>6.6305287999999997E-4</v>
      </c>
      <c r="S13" s="12">
        <f>1/$A$1*'[1]44094418Exp'!R$91</f>
        <v>4.4576013999999994E-4</v>
      </c>
      <c r="T13" s="12">
        <f>1/$A$1*'[1]44094418Exp'!S$91</f>
        <v>5.0680979999999994E-4</v>
      </c>
      <c r="U13" s="12">
        <f>1/$A$1*'[1]44094418Exp'!T$91</f>
        <v>1.3476331400000001E-3</v>
      </c>
      <c r="V13" s="12">
        <f>1/$A$1*'[1]44094418Exp'!U$91</f>
        <v>6.7108047999999993E-4</v>
      </c>
      <c r="W13" s="12">
        <f>1/$A$1*'[1]44094418Exp'!V$91</f>
        <v>0</v>
      </c>
      <c r="X13" s="12">
        <f>1/$A$1*'[1]44094418Exp'!W$91</f>
        <v>0</v>
      </c>
      <c r="Y13" s="12">
        <f>1/$A$1*'[1]44094418Exp'!X$91</f>
        <v>0</v>
      </c>
      <c r="Z13" s="12">
        <f>1/$A$1*'[1]44094418Exp'!Y$91</f>
        <v>0</v>
      </c>
      <c r="AA13" s="12">
        <f>1/$A$1*'[1]44094418Exp'!Z$91</f>
        <v>0</v>
      </c>
      <c r="AB13" s="11">
        <f>1/$A$1*'[1]44094418Exp'!AA$91</f>
        <v>0</v>
      </c>
      <c r="AC13" s="4"/>
      <c r="AD13" s="116">
        <f>'[1]44094418Exp'!AB$91</f>
        <v>1.222853</v>
      </c>
      <c r="AE13" s="117">
        <f>'[1]44094418Exp'!AC$91</f>
        <v>1.2699</v>
      </c>
      <c r="AF13" s="117">
        <f>'[1]44094418Exp'!AD$91</f>
        <v>1.4509699999999999</v>
      </c>
      <c r="AG13" s="117">
        <f>'[1]44094418Exp'!AE$91</f>
        <v>2.100806</v>
      </c>
      <c r="AH13" s="117">
        <f>'[1]44094418Exp'!AF$91</f>
        <v>2.5676600000000001</v>
      </c>
      <c r="AI13" s="117">
        <f>'[1]44094418Exp'!AG$91</f>
        <v>2.7362109999999999</v>
      </c>
      <c r="AJ13" s="117">
        <f>'[1]44094418Exp'!AH$91</f>
        <v>2.3833630000000001</v>
      </c>
      <c r="AK13" s="117">
        <f>'[1]44094418Exp'!AI$91</f>
        <v>3.2146279999999998</v>
      </c>
      <c r="AL13" s="117">
        <f>'[1]44094418Exp'!AJ$91</f>
        <v>1.6418619999999999</v>
      </c>
      <c r="AM13" s="117">
        <f>'[1]44094418Exp'!AK$91</f>
        <v>0.72823899999999997</v>
      </c>
      <c r="AN13" s="117">
        <f>'[1]44094418Exp'!AL$91</f>
        <v>0.44583</v>
      </c>
      <c r="AO13" s="117">
        <f>'[1]44094418Exp'!AM$91</f>
        <v>0.23594799999999999</v>
      </c>
      <c r="AP13" s="117">
        <f>'[1]44094418Exp'!AN$91</f>
        <v>0.53737199999999996</v>
      </c>
      <c r="AQ13" s="117">
        <f>'[1]44094418Exp'!AO$91</f>
        <v>0.55665600000000004</v>
      </c>
      <c r="AR13" s="117">
        <f>'[1]44094418Exp'!AP$91</f>
        <v>0.45378299999999994</v>
      </c>
      <c r="AS13" s="117">
        <f>'[1]44094418Exp'!AQ$91</f>
        <v>0.37510699999999997</v>
      </c>
      <c r="AT13" s="117">
        <f>'[1]44094418Exp'!AR$91</f>
        <v>0.24321899999999999</v>
      </c>
      <c r="AU13" s="117">
        <f>'[1]44094418Exp'!AS$91</f>
        <v>0.295871</v>
      </c>
      <c r="AV13" s="117">
        <f>'[1]44094418Exp'!AT$91</f>
        <v>0.53208</v>
      </c>
      <c r="AW13" s="117">
        <f>'[1]44094418Exp'!AU$91</f>
        <v>0.31044099999999997</v>
      </c>
      <c r="AX13" s="117">
        <f>'[1]44094418Exp'!AV$91</f>
        <v>0</v>
      </c>
      <c r="AY13" s="117">
        <f>'[1]44094418Exp'!AW$91</f>
        <v>0</v>
      </c>
      <c r="AZ13" s="117">
        <f>'[1]44094418Exp'!AX$91</f>
        <v>0</v>
      </c>
      <c r="BA13" s="117">
        <f>'[1]44094418Exp'!AY$91</f>
        <v>0</v>
      </c>
      <c r="BB13" s="117">
        <f>'[1]44094418Exp'!AZ$91</f>
        <v>0</v>
      </c>
      <c r="BC13" s="117">
        <f>'[1]44094418Exp'!BA$91</f>
        <v>0</v>
      </c>
      <c r="BD13" s="214"/>
    </row>
    <row r="14" spans="1:56">
      <c r="B14" s="5" t="s">
        <v>26</v>
      </c>
      <c r="C14" s="48">
        <f>1/$A$1*'[1]44094418Exp'!$B$114</f>
        <v>3.7640556239999998E-2</v>
      </c>
      <c r="D14" s="12">
        <f>1/$A$1*'[1]44094418Exp'!$C$114</f>
        <v>4.0112896879999999E-2</v>
      </c>
      <c r="E14" s="12">
        <f>1/$A$1*'[1]44094418Exp'!$D$114</f>
        <v>4.448409658E-2</v>
      </c>
      <c r="F14" s="12">
        <f>1/$A$1*'[1]44094418Exp'!$E$114</f>
        <v>4.5457636839999996E-2</v>
      </c>
      <c r="G14" s="12">
        <f>1/$A$1*'[1]44094418Exp'!$F$114</f>
        <v>5.4335418899999995E-2</v>
      </c>
      <c r="H14" s="12">
        <f>1/$A$1*'[1]44094418Exp'!$G$114</f>
        <v>3.9116830759999999E-2</v>
      </c>
      <c r="I14" s="12">
        <f>1/$A$1*'[1]44094418Exp'!$H$114</f>
        <v>2.7619934999999998E-2</v>
      </c>
      <c r="J14" s="38">
        <f>1/$A$1*'[1]44094418Exp'!$I$114</f>
        <v>2.7520523099999996E-2</v>
      </c>
      <c r="K14" s="38">
        <f>1/$A$1*'[1]44094418Exp'!$J$114</f>
        <v>2.2488697559999996E-2</v>
      </c>
      <c r="L14" s="38">
        <f>1/$A$1*'[1]44094418Exp'!K$114</f>
        <v>1.7826509539999997E-2</v>
      </c>
      <c r="M14" s="12">
        <f>1/$A$1*'[1]44094418Exp'!L$114</f>
        <v>2.0673019639999998E-2</v>
      </c>
      <c r="N14" s="12">
        <f>1/$A$1*'[1]44094418Exp'!M$114</f>
        <v>1.2360732159999999E-2</v>
      </c>
      <c r="O14" s="12">
        <f>1/$A$1*'[1]44094418Exp'!N$114</f>
        <v>3.4833600199999995E-3</v>
      </c>
      <c r="P14" s="12">
        <f>1/$A$1*'[1]44094418Exp'!O$114</f>
        <v>2.2519681799999997E-3</v>
      </c>
      <c r="Q14" s="12">
        <f>1/$A$1*'[1]44094418Exp'!P$114</f>
        <v>2.6618477199999999E-3</v>
      </c>
      <c r="R14" s="12">
        <f>1/$A$1*'[1]44094418Exp'!Q$114</f>
        <v>4.3811325600000006E-3</v>
      </c>
      <c r="S14" s="12">
        <f>1/$A$1*'[1]44094418Exp'!R$114</f>
        <v>6.1738881399999983E-3</v>
      </c>
      <c r="T14" s="12">
        <f>1/$A$1*'[1]44094418Exp'!S$114</f>
        <v>2.2929519199999999E-3</v>
      </c>
      <c r="U14" s="12">
        <f>1/$A$1*'[1]44094418Exp'!T$114</f>
        <v>3.3007977799999993E-3</v>
      </c>
      <c r="V14" s="12">
        <f>1/$A$1*'[1]44094418Exp'!U$114</f>
        <v>4.2921442200000012E-3</v>
      </c>
      <c r="W14" s="12">
        <f>1/$A$1*'[1]44094418Exp'!V$114</f>
        <v>0</v>
      </c>
      <c r="X14" s="12">
        <f>1/$A$1*'[1]44094418Exp'!W$114</f>
        <v>0</v>
      </c>
      <c r="Y14" s="12">
        <f>1/$A$1*'[1]44094418Exp'!X$114</f>
        <v>0</v>
      </c>
      <c r="Z14" s="12">
        <f>1/$A$1*'[1]44094418Exp'!Y$114</f>
        <v>0</v>
      </c>
      <c r="AA14" s="12">
        <f>1/$A$1*'[1]44094418Exp'!Z$114</f>
        <v>0</v>
      </c>
      <c r="AB14" s="11">
        <f>1/$A$1*'[1]44094418Exp'!AA$114</f>
        <v>0</v>
      </c>
      <c r="AC14" s="4"/>
      <c r="AD14" s="116">
        <f>'[1]44094418Exp'!AB$114</f>
        <v>10.610769999999999</v>
      </c>
      <c r="AE14" s="117">
        <f>'[1]44094418Exp'!AC$114</f>
        <v>11.374086</v>
      </c>
      <c r="AF14" s="117">
        <f>'[1]44094418Exp'!AD$114</f>
        <v>12.878567</v>
      </c>
      <c r="AG14" s="117">
        <f>'[1]44094418Exp'!AE$114</f>
        <v>15.095324999999999</v>
      </c>
      <c r="AH14" s="117">
        <f>'[1]44094418Exp'!AF$114</f>
        <v>19.235491</v>
      </c>
      <c r="AI14" s="117">
        <f>'[1]44094418Exp'!AG$114</f>
        <v>15.450361000000001</v>
      </c>
      <c r="AJ14" s="117">
        <f>'[1]44094418Exp'!AH$114</f>
        <v>12.000247</v>
      </c>
      <c r="AK14" s="117">
        <f>'[1]44094418Exp'!AI$114</f>
        <v>11.583258999999998</v>
      </c>
      <c r="AL14" s="117">
        <f>'[1]44094418Exp'!AJ$114</f>
        <v>9.4323739999999994</v>
      </c>
      <c r="AM14" s="117">
        <f>'[1]44094418Exp'!AK$114</f>
        <v>6.5879259999999995</v>
      </c>
      <c r="AN14" s="117">
        <f>'[1]44094418Exp'!AL$114</f>
        <v>7.7987729999999997</v>
      </c>
      <c r="AO14" s="117">
        <f>'[1]44094418Exp'!AM$114</f>
        <v>4.940404</v>
      </c>
      <c r="AP14" s="117">
        <f>'[1]44094418Exp'!AN$114</f>
        <v>1.8409489999999999</v>
      </c>
      <c r="AQ14" s="117">
        <f>'[1]44094418Exp'!AO$114</f>
        <v>1.1427369999999999</v>
      </c>
      <c r="AR14" s="117">
        <f>'[1]44094418Exp'!AP$114</f>
        <v>1.1213849999999999</v>
      </c>
      <c r="AS14" s="117">
        <f>'[1]44094418Exp'!AQ$114</f>
        <v>1.457684</v>
      </c>
      <c r="AT14" s="117">
        <f>'[1]44094418Exp'!AR$114</f>
        <v>2.2355010000000002</v>
      </c>
      <c r="AU14" s="117">
        <f>'[1]44094418Exp'!AS$114</f>
        <v>0.95229900000000001</v>
      </c>
      <c r="AV14" s="117">
        <f>'[1]44094418Exp'!AT$114</f>
        <v>1.1518999999999999</v>
      </c>
      <c r="AW14" s="117">
        <f>'[1]44094418Exp'!AU$114</f>
        <v>1.3107009999999999</v>
      </c>
      <c r="AX14" s="117">
        <f>'[1]44094418Exp'!AV$114</f>
        <v>0</v>
      </c>
      <c r="AY14" s="117">
        <f>'[1]44094418Exp'!AW$114</f>
        <v>0</v>
      </c>
      <c r="AZ14" s="117">
        <f>'[1]44094418Exp'!AX$114</f>
        <v>0</v>
      </c>
      <c r="BA14" s="117">
        <f>'[1]44094418Exp'!AY$114</f>
        <v>0</v>
      </c>
      <c r="BB14" s="117">
        <f>'[1]44094418Exp'!AZ$114</f>
        <v>0</v>
      </c>
      <c r="BC14" s="117">
        <f>'[1]44094418Exp'!BA$114</f>
        <v>0</v>
      </c>
      <c r="BD14" s="214"/>
    </row>
    <row r="15" spans="1:56">
      <c r="B15" s="5" t="s">
        <v>33</v>
      </c>
      <c r="C15" s="48">
        <f>1/$A$1*'[1]44094418Exp'!$B$160</f>
        <v>4.4260724199999988E-3</v>
      </c>
      <c r="D15" s="12">
        <f>1/$A$1*'[1]44094418Exp'!$C$160</f>
        <v>4.0230608599999993E-3</v>
      </c>
      <c r="E15" s="12">
        <f>1/$A$1*'[1]44094418Exp'!$D$160</f>
        <v>1.7728239199999998E-3</v>
      </c>
      <c r="F15" s="12">
        <f>1/$A$1*'[1]44094418Exp'!$E$160</f>
        <v>7.6258741999999996E-4</v>
      </c>
      <c r="G15" s="12">
        <f>1/$A$1*'[1]44094418Exp'!$F$160</f>
        <v>1.0746145200000001E-3</v>
      </c>
      <c r="H15" s="12">
        <f>1/$A$1*'[1]44094418Exp'!$G$160</f>
        <v>1.06164646E-3</v>
      </c>
      <c r="I15" s="12">
        <f>1/$A$1*'[1]44094418Exp'!$H$160</f>
        <v>5.4541297999999988E-3</v>
      </c>
      <c r="J15" s="38">
        <f>1/$A$1*'[1]44094418Exp'!$I$160</f>
        <v>6.5229317999999994E-3</v>
      </c>
      <c r="K15" s="38">
        <f>1/$A$1*'[1]44094418Exp'!$J$160</f>
        <v>9.0533454200000009E-3</v>
      </c>
      <c r="L15" s="38">
        <f>1/$A$1*'[1]44094418Exp'!K$160</f>
        <v>6.0472129199999995E-3</v>
      </c>
      <c r="M15" s="12">
        <f>1/$A$1*'[1]44094418Exp'!L$160</f>
        <v>1.3767285979999998E-2</v>
      </c>
      <c r="N15" s="12">
        <f>1/$A$1*'[1]44094418Exp'!M$160</f>
        <v>8.43829896E-3</v>
      </c>
      <c r="O15" s="12">
        <f>1/$A$1*'[1]44094418Exp'!N$160</f>
        <v>3.6210796999999995E-3</v>
      </c>
      <c r="P15" s="12">
        <f>1/$A$1*'[1]44094418Exp'!O$160</f>
        <v>1.40297444E-3</v>
      </c>
      <c r="Q15" s="12">
        <f>1/$A$1*'[1]44094418Exp'!P$160</f>
        <v>1.0650506999999999E-3</v>
      </c>
      <c r="R15" s="12">
        <f>1/$A$1*'[1]44094418Exp'!Q$160</f>
        <v>1.2616034199999999E-3</v>
      </c>
      <c r="S15" s="12">
        <f>1/$A$1*'[1]44094418Exp'!R$160</f>
        <v>1.3550301799999998E-3</v>
      </c>
      <c r="T15" s="12">
        <f>1/$A$1*'[1]44094418Exp'!S$160</f>
        <v>1.30444272E-3</v>
      </c>
      <c r="U15" s="12">
        <f>1/$A$1*'[1]44094418Exp'!T$160</f>
        <v>1.0795902599999999E-3</v>
      </c>
      <c r="V15" s="12">
        <f>1/$A$1*'[1]44094418Exp'!U$160</f>
        <v>7.1438023999999994E-4</v>
      </c>
      <c r="W15" s="12">
        <f>1/$A$1*'[1]44094418Exp'!V$160</f>
        <v>0</v>
      </c>
      <c r="X15" s="12">
        <f>1/$A$1*'[1]44094418Exp'!W$160</f>
        <v>0</v>
      </c>
      <c r="Y15" s="12">
        <f>1/$A$1*'[1]44094418Exp'!X$160</f>
        <v>0</v>
      </c>
      <c r="Z15" s="12">
        <f>1/$A$1*'[1]44094418Exp'!Y$160</f>
        <v>0</v>
      </c>
      <c r="AA15" s="12">
        <f>1/$A$1*'[1]44094418Exp'!Z$160</f>
        <v>0</v>
      </c>
      <c r="AB15" s="11">
        <f>1/$A$1*'[1]44094418Exp'!AA$160</f>
        <v>0</v>
      </c>
      <c r="AC15" s="4"/>
      <c r="AD15" s="116">
        <f>'[1]44094418Exp'!AB$160</f>
        <v>0.75103599999999993</v>
      </c>
      <c r="AE15" s="117">
        <f>'[1]44094418Exp'!AC$160</f>
        <v>0.67813999999999997</v>
      </c>
      <c r="AF15" s="117">
        <f>'[1]44094418Exp'!AD$160</f>
        <v>0.34343099999999999</v>
      </c>
      <c r="AG15" s="117">
        <f>'[1]44094418Exp'!AE$160</f>
        <v>0.18970799999999999</v>
      </c>
      <c r="AH15" s="117">
        <f>'[1]44094418Exp'!AF$160</f>
        <v>0.30225999999999997</v>
      </c>
      <c r="AI15" s="117">
        <f>'[1]44094418Exp'!AG$160</f>
        <v>0.24424999999999999</v>
      </c>
      <c r="AJ15" s="117">
        <f>'[1]44094418Exp'!AH$160</f>
        <v>1.111831</v>
      </c>
      <c r="AK15" s="117">
        <f>'[1]44094418Exp'!AI$160</f>
        <v>1.8587359999999999</v>
      </c>
      <c r="AL15" s="117">
        <f>'[1]44094418Exp'!AJ$160</f>
        <v>1.53091</v>
      </c>
      <c r="AM15" s="117">
        <f>'[1]44094418Exp'!AK$160</f>
        <v>1.19015</v>
      </c>
      <c r="AN15" s="117">
        <f>'[1]44094418Exp'!AL$160</f>
        <v>2.885993</v>
      </c>
      <c r="AO15" s="117">
        <f>'[1]44094418Exp'!AM$160</f>
        <v>1.9199179999999998</v>
      </c>
      <c r="AP15" s="117">
        <f>'[1]44094418Exp'!AN$160</f>
        <v>0.8958489999999999</v>
      </c>
      <c r="AQ15" s="117">
        <f>'[1]44094418Exp'!AO$160</f>
        <v>0.46812599999999999</v>
      </c>
      <c r="AR15" s="117">
        <f>'[1]44094418Exp'!AP$160</f>
        <v>0.29759999999999998</v>
      </c>
      <c r="AS15" s="117">
        <f>'[1]44094418Exp'!AQ$160</f>
        <v>0.29738899999999996</v>
      </c>
      <c r="AT15" s="117">
        <f>'[1]44094418Exp'!AR$160</f>
        <v>0.38264100000000001</v>
      </c>
      <c r="AU15" s="117">
        <f>'[1]44094418Exp'!AS$160</f>
        <v>0.40448099999999998</v>
      </c>
      <c r="AV15" s="117">
        <f>'[1]44094418Exp'!AT$160</f>
        <v>0.42878299999999997</v>
      </c>
      <c r="AW15" s="117">
        <f>'[1]44094418Exp'!AU$160</f>
        <v>0.23385799999999998</v>
      </c>
      <c r="AX15" s="117">
        <f>'[1]44094418Exp'!AV$160</f>
        <v>0</v>
      </c>
      <c r="AY15" s="117">
        <f>'[1]44094418Exp'!AW$160</f>
        <v>0</v>
      </c>
      <c r="AZ15" s="117">
        <f>'[1]44094418Exp'!AX$160</f>
        <v>0</v>
      </c>
      <c r="BA15" s="117">
        <f>'[1]44094418Exp'!AY$160</f>
        <v>0</v>
      </c>
      <c r="BB15" s="117">
        <f>'[1]44094418Exp'!AZ$160</f>
        <v>0</v>
      </c>
      <c r="BC15" s="117">
        <f>'[1]44094418Exp'!BA$160</f>
        <v>0</v>
      </c>
      <c r="BD15" s="214"/>
    </row>
    <row r="16" spans="1:56">
      <c r="B16" s="5" t="s">
        <v>38</v>
      </c>
      <c r="C16" s="48">
        <f>1/$A$1*'[1]44094418Exp'!$B$212</f>
        <v>4.3805335000000004E-3</v>
      </c>
      <c r="D16" s="12">
        <f>1/$A$1*'[1]44094418Exp'!$C$212</f>
        <v>1.3439056539999999E-2</v>
      </c>
      <c r="E16" s="12">
        <f>1/$A$1*'[1]44094418Exp'!$D$212</f>
        <v>1.1531691499999998E-2</v>
      </c>
      <c r="F16" s="12">
        <f>1/$A$1*'[1]44094418Exp'!$E$212</f>
        <v>2.394165648E-2</v>
      </c>
      <c r="G16" s="12">
        <f>1/$A$1*'[1]44094418Exp'!$F$212</f>
        <v>3.5325303439999997E-2</v>
      </c>
      <c r="H16" s="12">
        <f>1/$A$1*'[1]44094418Exp'!$G$212</f>
        <v>2.16647004E-2</v>
      </c>
      <c r="I16" s="12">
        <f>1/$A$1*'[1]44094418Exp'!$H$212</f>
        <v>2.4109531599999998E-3</v>
      </c>
      <c r="J16" s="38">
        <f>1/$A$1*'[1]44094418Exp'!$I$212</f>
        <v>4.2047366199999998E-3</v>
      </c>
      <c r="K16" s="38">
        <f>1/$A$1*'[1]44094418Exp'!$J$212</f>
        <v>1.8244168599999997E-3</v>
      </c>
      <c r="L16" s="38">
        <f>1/$A$1*'[1]44094418Exp'!K$212</f>
        <v>1.1823327599999999E-3</v>
      </c>
      <c r="M16" s="12">
        <f>1/$A$1*'[1]44094418Exp'!L$212</f>
        <v>2.2240020599999999E-3</v>
      </c>
      <c r="N16" s="12">
        <f>1/$A$1*'[1]44094418Exp'!M$212</f>
        <v>2.6593855399999998E-3</v>
      </c>
      <c r="O16" s="12">
        <f>1/$A$1*'[1]44094418Exp'!N$212</f>
        <v>1.5431891999999998E-4</v>
      </c>
      <c r="P16" s="12">
        <f>1/$A$1*'[1]44094418Exp'!O$212</f>
        <v>4.8404285999999994E-4</v>
      </c>
      <c r="Q16" s="12">
        <f>1/$A$1*'[1]44094418Exp'!P$212</f>
        <v>5.3840919999999996E-4</v>
      </c>
      <c r="R16" s="12">
        <f>1/$A$1*'[1]44094418Exp'!Q$212</f>
        <v>1.3283747399999999E-3</v>
      </c>
      <c r="S16" s="12">
        <f>1/$A$1*'[1]44094418Exp'!R$212</f>
        <v>1.4272815199999997E-3</v>
      </c>
      <c r="T16" s="12">
        <f>1/$A$1*'[1]44094418Exp'!S$212</f>
        <v>3.7104872000000001E-4</v>
      </c>
      <c r="U16" s="12">
        <f>1/$A$1*'[1]44094418Exp'!T$212</f>
        <v>4.9272509999999999E-4</v>
      </c>
      <c r="V16" s="12">
        <f>1/$A$1*'[1]44094418Exp'!U$212</f>
        <v>8.3862940000000002E-5</v>
      </c>
      <c r="W16" s="12">
        <f>1/$A$1*'[1]44094418Exp'!V$212</f>
        <v>0</v>
      </c>
      <c r="X16" s="12">
        <f>1/$A$1*'[1]44094418Exp'!W$212</f>
        <v>0</v>
      </c>
      <c r="Y16" s="12">
        <f>1/$A$1*'[1]44094418Exp'!X$212</f>
        <v>0</v>
      </c>
      <c r="Z16" s="12">
        <f>1/$A$1*'[1]44094418Exp'!Y$212</f>
        <v>0</v>
      </c>
      <c r="AA16" s="12">
        <f>1/$A$1*'[1]44094418Exp'!Z$212</f>
        <v>0</v>
      </c>
      <c r="AB16" s="11">
        <f>1/$A$1*'[1]44094418Exp'!AA$212</f>
        <v>0</v>
      </c>
      <c r="AC16" s="4"/>
      <c r="AD16" s="116">
        <f>'[1]44094418Exp'!AB$212</f>
        <v>1.0242249999999999</v>
      </c>
      <c r="AE16" s="117">
        <f>'[1]44094418Exp'!AC$212</f>
        <v>2.999104</v>
      </c>
      <c r="AF16" s="117">
        <f>'[1]44094418Exp'!AD$212</f>
        <v>2.5048900000000001</v>
      </c>
      <c r="AG16" s="117">
        <f>'[1]44094418Exp'!AE$212</f>
        <v>6.0360560000000003</v>
      </c>
      <c r="AH16" s="117">
        <f>'[1]44094418Exp'!AF$212</f>
        <v>10.557629</v>
      </c>
      <c r="AI16" s="117">
        <f>'[1]44094418Exp'!AG$212</f>
        <v>6.6223929999999998</v>
      </c>
      <c r="AJ16" s="117">
        <f>'[1]44094418Exp'!AH$212</f>
        <v>0.86924999999999997</v>
      </c>
      <c r="AK16" s="117">
        <f>'[1]44094418Exp'!AI$212</f>
        <v>1.699354</v>
      </c>
      <c r="AL16" s="117">
        <f>'[1]44094418Exp'!AJ$212</f>
        <v>0.82292299999999996</v>
      </c>
      <c r="AM16" s="117">
        <f>'[1]44094418Exp'!AK$212</f>
        <v>0.28487200000000001</v>
      </c>
      <c r="AN16" s="117">
        <f>'[1]44094418Exp'!AL$212</f>
        <v>0.64239599999999997</v>
      </c>
      <c r="AO16" s="117">
        <f>'[1]44094418Exp'!AM$212</f>
        <v>0.44343299999999997</v>
      </c>
      <c r="AP16" s="117">
        <f>'[1]44094418Exp'!AN$212</f>
        <v>6.8710999999999994E-2</v>
      </c>
      <c r="AQ16" s="117">
        <f>'[1]44094418Exp'!AO$212</f>
        <v>0.184086</v>
      </c>
      <c r="AR16" s="117">
        <f>'[1]44094418Exp'!AP$212</f>
        <v>0.34030199999999999</v>
      </c>
      <c r="AS16" s="117">
        <f>'[1]44094418Exp'!AQ$212</f>
        <v>0.34344399999999997</v>
      </c>
      <c r="AT16" s="117">
        <f>'[1]44094418Exp'!AR$212</f>
        <v>0.48882599999999998</v>
      </c>
      <c r="AU16" s="117">
        <f>'[1]44094418Exp'!AS$212</f>
        <v>0.20258599999999999</v>
      </c>
      <c r="AV16" s="117">
        <f>'[1]44094418Exp'!AT$212</f>
        <v>0.26889099999999999</v>
      </c>
      <c r="AW16" s="117">
        <f>'[1]44094418Exp'!AU$212</f>
        <v>3.0337999999999997E-2</v>
      </c>
      <c r="AX16" s="117">
        <f>'[1]44094418Exp'!AV$212</f>
        <v>0</v>
      </c>
      <c r="AY16" s="117">
        <f>'[1]44094418Exp'!AW$212</f>
        <v>0</v>
      </c>
      <c r="AZ16" s="117">
        <f>'[1]44094418Exp'!AX$212</f>
        <v>0</v>
      </c>
      <c r="BA16" s="117">
        <f>'[1]44094418Exp'!AY$212</f>
        <v>0</v>
      </c>
      <c r="BB16" s="117">
        <f>'[1]44094418Exp'!AZ$212</f>
        <v>0</v>
      </c>
      <c r="BC16" s="117">
        <f>'[1]44094418Exp'!BA$212</f>
        <v>0</v>
      </c>
      <c r="BD16" s="214"/>
    </row>
    <row r="17" spans="2:56">
      <c r="B17" s="5" t="s">
        <v>15</v>
      </c>
      <c r="C17" s="51">
        <f t="shared" ref="C17:M17" si="2">SUM(C10:C10)-SUM(C11:C16)</f>
        <v>8.9975428200000096E-3</v>
      </c>
      <c r="D17" s="9">
        <f t="shared" si="2"/>
        <v>1.2609626819999997E-2</v>
      </c>
      <c r="E17" s="9">
        <f t="shared" si="2"/>
        <v>8.2717168799999879E-3</v>
      </c>
      <c r="F17" s="9">
        <f t="shared" si="2"/>
        <v>1.1969724479999985E-2</v>
      </c>
      <c r="G17" s="9">
        <f t="shared" si="2"/>
        <v>1.4367364199999982E-2</v>
      </c>
      <c r="H17" s="9">
        <f t="shared" si="2"/>
        <v>8.3767731600000173E-3</v>
      </c>
      <c r="I17" s="9">
        <f t="shared" si="2"/>
        <v>7.3926834799999952E-3</v>
      </c>
      <c r="J17" s="44">
        <f t="shared" si="2"/>
        <v>6.7347966000000092E-3</v>
      </c>
      <c r="K17" s="44">
        <f t="shared" si="2"/>
        <v>8.382430980000001E-3</v>
      </c>
      <c r="L17" s="44">
        <f t="shared" si="2"/>
        <v>1.114897069999999E-2</v>
      </c>
      <c r="M17" s="9">
        <f t="shared" si="2"/>
        <v>1.4399655480000002E-2</v>
      </c>
      <c r="N17" s="9">
        <f t="shared" ref="N17:AB17" si="3">SUM(N10:N10)-SUM(N11:N16)</f>
        <v>7.9320229799999947E-3</v>
      </c>
      <c r="O17" s="9">
        <f t="shared" si="3"/>
        <v>4.0396750799999992E-3</v>
      </c>
      <c r="P17" s="9">
        <f t="shared" si="3"/>
        <v>2.0002901799999959E-3</v>
      </c>
      <c r="Q17" s="9">
        <f t="shared" si="3"/>
        <v>4.5694077800000066E-3</v>
      </c>
      <c r="R17" s="9">
        <f t="shared" si="3"/>
        <v>2.8833506799999971E-3</v>
      </c>
      <c r="S17" s="9">
        <f t="shared" si="3"/>
        <v>1.2437627999999992E-3</v>
      </c>
      <c r="T17" s="9">
        <f t="shared" si="3"/>
        <v>1.1131887200000017E-3</v>
      </c>
      <c r="U17" s="9">
        <f t="shared" si="3"/>
        <v>1.1641649599999984E-3</v>
      </c>
      <c r="V17" s="9">
        <f t="shared" si="3"/>
        <v>5.4374123999999767E-4</v>
      </c>
      <c r="W17" s="9">
        <f t="shared" si="3"/>
        <v>0</v>
      </c>
      <c r="X17" s="9">
        <f t="shared" si="3"/>
        <v>0</v>
      </c>
      <c r="Y17" s="9">
        <f t="shared" si="3"/>
        <v>0</v>
      </c>
      <c r="Z17" s="9">
        <f t="shared" si="3"/>
        <v>0</v>
      </c>
      <c r="AA17" s="9">
        <f t="shared" si="3"/>
        <v>0</v>
      </c>
      <c r="AB17" s="105">
        <f t="shared" si="3"/>
        <v>0</v>
      </c>
      <c r="AC17" s="4"/>
      <c r="AD17" s="116">
        <f t="shared" ref="AD17:BC17" si="4">SUM(AD10:AD10)-SUM(AD11:AD16)</f>
        <v>3.8156420000000004</v>
      </c>
      <c r="AE17" s="117">
        <f t="shared" si="4"/>
        <v>4.8033839999999941</v>
      </c>
      <c r="AF17" s="117">
        <f t="shared" si="4"/>
        <v>3.3354620000000033</v>
      </c>
      <c r="AG17" s="117">
        <f t="shared" si="4"/>
        <v>4.8137679999999961</v>
      </c>
      <c r="AH17" s="117">
        <f t="shared" si="4"/>
        <v>6.028813999999997</v>
      </c>
      <c r="AI17" s="117">
        <f t="shared" si="4"/>
        <v>4.2764389999999999</v>
      </c>
      <c r="AJ17" s="117">
        <f t="shared" si="4"/>
        <v>4.278414999999999</v>
      </c>
      <c r="AK17" s="117">
        <f t="shared" si="4"/>
        <v>3.6709359999999975</v>
      </c>
      <c r="AL17" s="117">
        <f t="shared" si="4"/>
        <v>4.3733499999999985</v>
      </c>
      <c r="AM17" s="117">
        <f t="shared" si="4"/>
        <v>3.7208490000000012</v>
      </c>
      <c r="AN17" s="117">
        <f t="shared" si="4"/>
        <v>4.3306890000000013</v>
      </c>
      <c r="AO17" s="117">
        <f t="shared" si="4"/>
        <v>2.2499369999999992</v>
      </c>
      <c r="AP17" s="117">
        <f t="shared" si="4"/>
        <v>1.4974989999999995</v>
      </c>
      <c r="AQ17" s="117">
        <f t="shared" si="4"/>
        <v>0.95654100000000053</v>
      </c>
      <c r="AR17" s="117">
        <f t="shared" si="4"/>
        <v>1.8317089999999965</v>
      </c>
      <c r="AS17" s="117">
        <f t="shared" si="4"/>
        <v>1.239973</v>
      </c>
      <c r="AT17" s="117">
        <f t="shared" si="4"/>
        <v>0.69531799999999855</v>
      </c>
      <c r="AU17" s="117">
        <f t="shared" si="4"/>
        <v>0.69717899999999844</v>
      </c>
      <c r="AV17" s="117">
        <f t="shared" si="4"/>
        <v>0.64056499999999961</v>
      </c>
      <c r="AW17" s="117">
        <f t="shared" si="4"/>
        <v>0.46179700000000024</v>
      </c>
      <c r="AX17" s="117">
        <f t="shared" si="4"/>
        <v>0</v>
      </c>
      <c r="AY17" s="117">
        <f t="shared" si="4"/>
        <v>0</v>
      </c>
      <c r="AZ17" s="117">
        <f t="shared" si="4"/>
        <v>0</v>
      </c>
      <c r="BA17" s="117">
        <f t="shared" si="4"/>
        <v>0</v>
      </c>
      <c r="BB17" s="117">
        <f t="shared" si="4"/>
        <v>0</v>
      </c>
      <c r="BC17" s="117">
        <f t="shared" si="4"/>
        <v>0</v>
      </c>
      <c r="BD17" s="214"/>
    </row>
    <row r="18" spans="2:56" ht="17.149999999999999" customHeight="1">
      <c r="B18" s="222" t="s">
        <v>125</v>
      </c>
      <c r="C18" s="223">
        <f>1/$A$1*'[1]44094418Exp'!$B$265</f>
        <v>6.6648119999999998E-5</v>
      </c>
      <c r="D18" s="224">
        <f>1/$A$1*'[1]44094418Exp'!$C$265</f>
        <v>2.3071902E-4</v>
      </c>
      <c r="E18" s="224">
        <f>1/$A$1*'[1]44094418Exp'!$D$265</f>
        <v>6.3572039999999991E-4</v>
      </c>
      <c r="F18" s="224">
        <f>1/$A$1*'[1]44094418Exp'!$E$265</f>
        <v>3.1224388999999998E-3</v>
      </c>
      <c r="G18" s="224">
        <f>1/$A$1*'[1]44094418Exp'!$F$265</f>
        <v>9.4310316799999985E-3</v>
      </c>
      <c r="H18" s="224">
        <f>1/$A$1*'[1]44094418Exp'!$G$265</f>
        <v>3.2568192999999999E-3</v>
      </c>
      <c r="I18" s="224">
        <f>1/$A$1*'[1]44094418Exp'!$H$265</f>
        <v>3.5114753799999994E-3</v>
      </c>
      <c r="J18" s="225">
        <f>1/$A$1*'[1]44094418Exp'!$I$265</f>
        <v>3.1716585599999994E-3</v>
      </c>
      <c r="K18" s="225">
        <f>1/$A$1*'[1]44094418Exp'!$J$265</f>
        <v>3.1227309399999995E-3</v>
      </c>
      <c r="L18" s="225">
        <f>1/$A$1*'[1]44094418Exp'!K$265</f>
        <v>6.1419266999999987E-3</v>
      </c>
      <c r="M18" s="224">
        <f>1/$A$1*'[1]44094418Exp'!L$265</f>
        <v>9.4832560200000006E-3</v>
      </c>
      <c r="N18" s="224">
        <f>1/$A$1*'[1]44094418Exp'!M$265</f>
        <v>6.7076900800000002E-3</v>
      </c>
      <c r="O18" s="224">
        <f>1/$A$1*'[1]44094418Exp'!N$265</f>
        <v>9.3508926E-4</v>
      </c>
      <c r="P18" s="224">
        <f>1/$A$1*'[1]44094418Exp'!O$265</f>
        <v>1.8910737999999999E-4</v>
      </c>
      <c r="Q18" s="224">
        <f>1/$A$1*'[1]44094418Exp'!P$265</f>
        <v>2.7949896799999993E-3</v>
      </c>
      <c r="R18" s="224">
        <f>1/$A$1*'[1]44094418Exp'!Q$265</f>
        <v>3.1631814199999998E-3</v>
      </c>
      <c r="S18" s="224">
        <f>1/$A$1*'[1]44094418Exp'!R$265</f>
        <v>1.3289943799999998E-3</v>
      </c>
      <c r="T18" s="224">
        <f>1/$A$1*'[1]44094418Exp'!S$265</f>
        <v>8.178755199999999E-4</v>
      </c>
      <c r="U18" s="224">
        <f>1/$A$1*'[1]44094418Exp'!T$265</f>
        <v>1.4807043999999999E-4</v>
      </c>
      <c r="V18" s="224">
        <f>1/$A$1*'[1]44094418Exp'!U$265</f>
        <v>1.6834342E-4</v>
      </c>
      <c r="W18" s="224">
        <f>1/$A$1*'[1]44094418Exp'!V$265</f>
        <v>0</v>
      </c>
      <c r="X18" s="224">
        <f>1/$A$1*'[1]44094418Exp'!W$265</f>
        <v>0</v>
      </c>
      <c r="Y18" s="224">
        <f>1/$A$1*'[1]44094418Exp'!X$265</f>
        <v>0</v>
      </c>
      <c r="Z18" s="224">
        <f>1/$A$1*'[1]44094418Exp'!Y$265</f>
        <v>0</v>
      </c>
      <c r="AA18" s="224">
        <f>1/$A$1*'[1]44094418Exp'!Z$265</f>
        <v>0</v>
      </c>
      <c r="AB18" s="226">
        <f>1/$A$1*'[1]44094418Exp'!AA$265</f>
        <v>0</v>
      </c>
      <c r="AC18" s="193"/>
      <c r="AD18" s="227">
        <f>'[1]44094418Exp'!AB$265</f>
        <v>1.8205000000000002E-2</v>
      </c>
      <c r="AE18" s="228">
        <f>'[1]44094418Exp'!AC$265</f>
        <v>4.8840999999999996E-2</v>
      </c>
      <c r="AF18" s="228">
        <f>'[1]44094418Exp'!AD$265</f>
        <v>0.13110699999999997</v>
      </c>
      <c r="AG18" s="228">
        <f>'[1]44094418Exp'!AE$265</f>
        <v>0.89684199999999992</v>
      </c>
      <c r="AH18" s="228">
        <f>'[1]44094418Exp'!AF$265</f>
        <v>2.4135770000000001</v>
      </c>
      <c r="AI18" s="228">
        <f>'[1]44094418Exp'!AG$265</f>
        <v>0.78672900000000001</v>
      </c>
      <c r="AJ18" s="228">
        <f>'[1]44094418Exp'!AH$265</f>
        <v>0.93487299999999995</v>
      </c>
      <c r="AK18" s="228">
        <f>'[1]44094418Exp'!AI$265</f>
        <v>0.81514699999999984</v>
      </c>
      <c r="AL18" s="228">
        <f>'[1]44094418Exp'!AJ$265</f>
        <v>1.042338</v>
      </c>
      <c r="AM18" s="228">
        <f>'[1]44094418Exp'!AK$265</f>
        <v>2.235671</v>
      </c>
      <c r="AN18" s="228">
        <f>'[1]44094418Exp'!AL$265</f>
        <v>2.2693529999999997</v>
      </c>
      <c r="AO18" s="228">
        <f>'[1]44094418Exp'!AM$265</f>
        <v>1.531758</v>
      </c>
      <c r="AP18" s="228">
        <f>'[1]44094418Exp'!AN$265</f>
        <v>0.14676299999999998</v>
      </c>
      <c r="AQ18" s="228">
        <f>'[1]44094418Exp'!AO$265</f>
        <v>4.3445999999999999E-2</v>
      </c>
      <c r="AR18" s="228">
        <f>'[1]44094418Exp'!AP$265</f>
        <v>0.65581699999999987</v>
      </c>
      <c r="AS18" s="228">
        <f>'[1]44094418Exp'!AQ$265</f>
        <v>0.67787999999999993</v>
      </c>
      <c r="AT18" s="228">
        <f>'[1]44094418Exp'!AR$265</f>
        <v>0.32660699999999998</v>
      </c>
      <c r="AU18" s="228">
        <f>'[1]44094418Exp'!AS$265</f>
        <v>0.18385399999999999</v>
      </c>
      <c r="AV18" s="228">
        <f>'[1]44094418Exp'!AT$265</f>
        <v>4.3443999999999997E-2</v>
      </c>
      <c r="AW18" s="228">
        <f>'[1]44094418Exp'!AU$265</f>
        <v>6.0096999999999998E-2</v>
      </c>
      <c r="AX18" s="228">
        <f>'[1]44094418Exp'!AV$265</f>
        <v>0</v>
      </c>
      <c r="AY18" s="228">
        <f>'[1]44094418Exp'!AW$265</f>
        <v>0</v>
      </c>
      <c r="AZ18" s="228">
        <f>'[1]44094418Exp'!AX$265</f>
        <v>0</v>
      </c>
      <c r="BA18" s="228">
        <f>'[1]44094418Exp'!AY$265</f>
        <v>0</v>
      </c>
      <c r="BB18" s="228">
        <f>'[1]44094418Exp'!AZ$265</f>
        <v>0</v>
      </c>
      <c r="BC18" s="228">
        <f>'[1]44094418Exp'!BA$265</f>
        <v>0</v>
      </c>
      <c r="BD18" s="229"/>
    </row>
    <row r="19" spans="2:56" ht="17.149999999999999" customHeight="1" thickBot="1">
      <c r="B19" s="144" t="s">
        <v>67</v>
      </c>
      <c r="C19" s="145">
        <f t="shared" ref="C19:K19" si="5">C5-SUM(C6,C7,C8,C9,C10,C18)</f>
        <v>3.9301738000001307E-4</v>
      </c>
      <c r="D19" s="146">
        <f t="shared" si="5"/>
        <v>7.9948666000000113E-4</v>
      </c>
      <c r="E19" s="146">
        <f t="shared" si="5"/>
        <v>4.2126755999999377E-4</v>
      </c>
      <c r="F19" s="146">
        <f t="shared" si="5"/>
        <v>3.5338912000001943E-4</v>
      </c>
      <c r="G19" s="146">
        <f t="shared" si="5"/>
        <v>2.0007638000000549E-3</v>
      </c>
      <c r="H19" s="146">
        <f t="shared" si="5"/>
        <v>1.7105488399999785E-3</v>
      </c>
      <c r="I19" s="146">
        <f t="shared" si="5"/>
        <v>1.434303779999993E-3</v>
      </c>
      <c r="J19" s="194">
        <f t="shared" si="5"/>
        <v>2.8423621800000159E-3</v>
      </c>
      <c r="K19" s="194">
        <f t="shared" si="5"/>
        <v>2.283384320000012E-3</v>
      </c>
      <c r="L19" s="194">
        <f>L5-SUM(L6,L7,L8,L9,L10,L18)</f>
        <v>1.6111877600000074E-3</v>
      </c>
      <c r="M19" s="146">
        <f>M5-SUM(M6,M7,M8,M9,M10,M18)</f>
        <v>4.5656293199999448E-3</v>
      </c>
      <c r="N19" s="146">
        <f t="shared" ref="N19:AA19" si="6">N5-SUM(N6,N7,N8,N9,N10,N18)</f>
        <v>2.6734183000000356E-3</v>
      </c>
      <c r="O19" s="146">
        <f t="shared" si="6"/>
        <v>7.4011154000000468E-4</v>
      </c>
      <c r="P19" s="146">
        <f t="shared" si="6"/>
        <v>6.3608454000000508E-4</v>
      </c>
      <c r="Q19" s="146">
        <f t="shared" si="6"/>
        <v>1.1176467399999848E-3</v>
      </c>
      <c r="R19" s="146">
        <f t="shared" si="6"/>
        <v>1.0914443399999939E-3</v>
      </c>
      <c r="S19" s="146">
        <f t="shared" si="6"/>
        <v>1.1278162000000029E-3</v>
      </c>
      <c r="T19" s="146">
        <f t="shared" si="6"/>
        <v>7.7051716000000117E-4</v>
      </c>
      <c r="U19" s="146">
        <f t="shared" si="6"/>
        <v>7.6132882000001095E-4</v>
      </c>
      <c r="V19" s="146">
        <f t="shared" si="6"/>
        <v>7.7120750000000612E-4</v>
      </c>
      <c r="W19" s="146">
        <f t="shared" si="6"/>
        <v>0</v>
      </c>
      <c r="X19" s="146">
        <f t="shared" si="6"/>
        <v>0</v>
      </c>
      <c r="Y19" s="146">
        <f t="shared" si="6"/>
        <v>0</v>
      </c>
      <c r="Z19" s="146">
        <f t="shared" si="6"/>
        <v>0</v>
      </c>
      <c r="AA19" s="146">
        <f t="shared" si="6"/>
        <v>0</v>
      </c>
      <c r="AB19" s="147">
        <f>AB5-SUM(AB6,AB7,AB8,AB9,AB10,AB18)</f>
        <v>0</v>
      </c>
      <c r="AC19" s="110"/>
      <c r="AD19" s="148">
        <f>AD5-SUM(AD6,AD7,AD8,AD9,AD10,AD18)</f>
        <v>7.0629000000000275E-2</v>
      </c>
      <c r="AE19" s="149">
        <f>AE5-SUM(AE6,AE7,AE8,AE9,AE10,AE18)</f>
        <v>0.22535699999999892</v>
      </c>
      <c r="AF19" s="149">
        <f t="shared" ref="AF19:BC19" si="7">AF5-SUM(AF6,AF7,AF8,AF9,AF10,AF18)</f>
        <v>0.11803300000000405</v>
      </c>
      <c r="AG19" s="149">
        <f t="shared" si="7"/>
        <v>0.12897600000000153</v>
      </c>
      <c r="AH19" s="149">
        <f t="shared" si="7"/>
        <v>0.60303400000000096</v>
      </c>
      <c r="AI19" s="149">
        <f t="shared" si="7"/>
        <v>0.60098100000000443</v>
      </c>
      <c r="AJ19" s="149">
        <f t="shared" si="7"/>
        <v>0.5420299999999969</v>
      </c>
      <c r="AK19" s="149">
        <f t="shared" si="7"/>
        <v>1.0195550000000075</v>
      </c>
      <c r="AL19" s="149">
        <f t="shared" si="7"/>
        <v>1.2060979999999901</v>
      </c>
      <c r="AM19" s="149">
        <f t="shared" si="7"/>
        <v>0.50513299999999717</v>
      </c>
      <c r="AN19" s="149">
        <f t="shared" si="7"/>
        <v>1.1229369999999896</v>
      </c>
      <c r="AO19" s="149">
        <f t="shared" si="7"/>
        <v>0.63385600000000508</v>
      </c>
      <c r="AP19" s="149">
        <f t="shared" si="7"/>
        <v>0.24190100000000214</v>
      </c>
      <c r="AQ19" s="149">
        <f t="shared" si="7"/>
        <v>0.33333099999999938</v>
      </c>
      <c r="AR19" s="149">
        <f t="shared" si="7"/>
        <v>0.61910799999999888</v>
      </c>
      <c r="AS19" s="149">
        <f t="shared" si="7"/>
        <v>0.54203700000000055</v>
      </c>
      <c r="AT19" s="149">
        <f t="shared" si="7"/>
        <v>0.51847200000000271</v>
      </c>
      <c r="AU19" s="149">
        <f t="shared" si="7"/>
        <v>0.27869900000000136</v>
      </c>
      <c r="AV19" s="149">
        <f t="shared" si="7"/>
        <v>0.36944500000000069</v>
      </c>
      <c r="AW19" s="149">
        <f t="shared" si="7"/>
        <v>0.37254499999999968</v>
      </c>
      <c r="AX19" s="149">
        <f t="shared" si="7"/>
        <v>0</v>
      </c>
      <c r="AY19" s="149">
        <f t="shared" si="7"/>
        <v>0</v>
      </c>
      <c r="AZ19" s="149">
        <f t="shared" si="7"/>
        <v>0</v>
      </c>
      <c r="BA19" s="149">
        <f t="shared" si="7"/>
        <v>0</v>
      </c>
      <c r="BB19" s="149">
        <f t="shared" si="7"/>
        <v>0</v>
      </c>
      <c r="BC19" s="149">
        <f t="shared" si="7"/>
        <v>0</v>
      </c>
      <c r="BD19" s="214"/>
    </row>
    <row r="20" spans="2:56" ht="13" thickTop="1"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</row>
    <row r="21" spans="2:56"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</row>
    <row r="22" spans="2:56"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2:56"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2:56"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2:56"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</row>
    <row r="26" spans="2:56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2:56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2:56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2:56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2:56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2:56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2:56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</row>
    <row r="36" spans="30:55"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</row>
    <row r="37" spans="30:55">
      <c r="AD37" s="111"/>
      <c r="AE37" s="111"/>
      <c r="AF37" s="111"/>
      <c r="AG37" s="111"/>
      <c r="AH37" s="111"/>
      <c r="AI37" s="111"/>
      <c r="AJ37" s="111"/>
      <c r="AK37" s="111"/>
      <c r="AL37" s="111"/>
      <c r="AM37" s="111"/>
      <c r="AN37" s="111"/>
      <c r="AO37" s="111"/>
      <c r="AP37" s="111"/>
      <c r="AQ37" s="111"/>
      <c r="AR37" s="111"/>
      <c r="AS37" s="111"/>
      <c r="AT37" s="111"/>
      <c r="AU37" s="111"/>
      <c r="AV37" s="111"/>
      <c r="AW37" s="111"/>
      <c r="AX37" s="111"/>
      <c r="AY37" s="111"/>
      <c r="AZ37" s="111"/>
      <c r="BA37" s="111"/>
      <c r="BB37" s="111"/>
      <c r="BC37" s="111"/>
    </row>
    <row r="38" spans="30:55">
      <c r="AD38" s="111"/>
      <c r="AE38" s="111"/>
      <c r="AF38" s="111"/>
      <c r="AG38" s="111"/>
      <c r="AH38" s="111"/>
      <c r="AI38" s="111"/>
      <c r="AJ38" s="111"/>
      <c r="AK38" s="111"/>
      <c r="AL38" s="111"/>
      <c r="AM38" s="111"/>
      <c r="AN38" s="111"/>
      <c r="AO38" s="111"/>
      <c r="AP38" s="111"/>
      <c r="AQ38" s="111"/>
      <c r="AR38" s="111"/>
      <c r="AS38" s="111"/>
      <c r="AT38" s="111"/>
      <c r="AU38" s="111"/>
      <c r="AV38" s="111"/>
      <c r="AW38" s="111"/>
      <c r="AX38" s="111"/>
      <c r="AY38" s="111"/>
      <c r="AZ38" s="111"/>
      <c r="BA38" s="111"/>
      <c r="BB38" s="111"/>
      <c r="BC38" s="111"/>
    </row>
    <row r="39" spans="30:55">
      <c r="AD39" s="111"/>
      <c r="AE39" s="111"/>
      <c r="AF39" s="111"/>
      <c r="AG39" s="111"/>
      <c r="AH39" s="111"/>
      <c r="AI39" s="111"/>
      <c r="AJ39" s="111"/>
      <c r="AK39" s="111"/>
      <c r="AL39" s="111"/>
      <c r="AM39" s="111"/>
      <c r="AN39" s="111"/>
      <c r="AO39" s="111"/>
      <c r="AP39" s="111"/>
      <c r="AQ39" s="111"/>
      <c r="AR39" s="111"/>
      <c r="AS39" s="111"/>
      <c r="AT39" s="111"/>
      <c r="AU39" s="111"/>
      <c r="AV39" s="111"/>
      <c r="AW39" s="111"/>
      <c r="AX39" s="111"/>
      <c r="AY39" s="111"/>
      <c r="AZ39" s="111"/>
      <c r="BA39" s="111"/>
      <c r="BB39" s="111"/>
      <c r="BC39" s="111"/>
    </row>
    <row r="40" spans="30:55">
      <c r="AD40" s="111"/>
      <c r="AE40" s="111"/>
      <c r="AF40" s="111"/>
      <c r="AG40" s="111"/>
      <c r="AH40" s="111"/>
      <c r="AI40" s="111"/>
      <c r="AJ40" s="111"/>
      <c r="AK40" s="111"/>
      <c r="AL40" s="111"/>
      <c r="AM40" s="111"/>
      <c r="AN40" s="111"/>
      <c r="AO40" s="111"/>
      <c r="AP40" s="111"/>
      <c r="AQ40" s="111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</row>
    <row r="41" spans="30:55">
      <c r="AD41" s="111"/>
      <c r="AE41" s="111"/>
      <c r="AF41" s="111"/>
      <c r="AG41" s="111"/>
      <c r="AH41" s="111"/>
      <c r="AI41" s="111"/>
      <c r="AJ41" s="111"/>
      <c r="AK41" s="111"/>
      <c r="AL41" s="111"/>
      <c r="AM41" s="111"/>
      <c r="AN41" s="111"/>
      <c r="AO41" s="111"/>
      <c r="AP41" s="111"/>
      <c r="AQ41" s="111"/>
      <c r="AR41" s="111"/>
      <c r="AS41" s="111"/>
      <c r="AT41" s="111"/>
      <c r="AU41" s="111"/>
      <c r="AV41" s="111"/>
      <c r="AW41" s="111"/>
      <c r="AX41" s="111"/>
      <c r="AY41" s="111"/>
      <c r="AZ41" s="111"/>
      <c r="BA41" s="111"/>
      <c r="BB41" s="111"/>
      <c r="BC41" s="111"/>
    </row>
    <row r="42" spans="30:55">
      <c r="AD42" s="111"/>
      <c r="AE42" s="111"/>
      <c r="AF42" s="111"/>
      <c r="AG42" s="111"/>
      <c r="AH42" s="111"/>
      <c r="AI42" s="111"/>
      <c r="AJ42" s="111"/>
      <c r="AK42" s="111"/>
      <c r="AL42" s="111"/>
      <c r="AM42" s="111"/>
      <c r="AN42" s="111"/>
      <c r="AO42" s="111"/>
      <c r="AP42" s="111"/>
      <c r="AQ42" s="111"/>
      <c r="AR42" s="111"/>
      <c r="AS42" s="111"/>
      <c r="AT42" s="111"/>
      <c r="AU42" s="111"/>
      <c r="AV42" s="111"/>
      <c r="AW42" s="111"/>
      <c r="AX42" s="111"/>
      <c r="AY42" s="111"/>
      <c r="AZ42" s="111"/>
      <c r="BA42" s="111"/>
      <c r="BB42" s="111"/>
      <c r="BC42" s="111"/>
    </row>
    <row r="43" spans="30:55">
      <c r="AD43" s="111"/>
      <c r="AE43" s="111"/>
      <c r="AF43" s="111"/>
      <c r="AG43" s="111"/>
      <c r="AH43" s="111"/>
      <c r="AI43" s="111"/>
      <c r="AJ43" s="111"/>
      <c r="AK43" s="111"/>
      <c r="AL43" s="111"/>
      <c r="AM43" s="111"/>
      <c r="AN43" s="111"/>
      <c r="AO43" s="111"/>
      <c r="AP43" s="111"/>
      <c r="AQ43" s="111"/>
      <c r="AR43" s="111"/>
      <c r="AS43" s="111"/>
      <c r="AT43" s="111"/>
      <c r="AU43" s="111"/>
      <c r="AV43" s="111"/>
      <c r="AW43" s="111"/>
      <c r="AX43" s="111"/>
      <c r="AY43" s="111"/>
      <c r="AZ43" s="111"/>
      <c r="BA43" s="111"/>
      <c r="BB43" s="111"/>
      <c r="BC43" s="111"/>
    </row>
    <row r="44" spans="30:55">
      <c r="AD44" s="111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11"/>
      <c r="AS44" s="111"/>
      <c r="AT44" s="111"/>
      <c r="AU44" s="111"/>
      <c r="AV44" s="111"/>
      <c r="AW44" s="111"/>
      <c r="AX44" s="111"/>
      <c r="AY44" s="111"/>
      <c r="AZ44" s="111"/>
      <c r="BA44" s="111"/>
      <c r="BB44" s="111"/>
      <c r="BC44" s="111"/>
    </row>
    <row r="45" spans="30:55"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  <c r="AZ45" s="111"/>
      <c r="BA45" s="111"/>
      <c r="BB45" s="111"/>
      <c r="BC45" s="111"/>
    </row>
    <row r="46" spans="30:55">
      <c r="AD46" s="111"/>
      <c r="AE46" s="111"/>
      <c r="AF46" s="111"/>
      <c r="AG46" s="111"/>
      <c r="AH46" s="111"/>
      <c r="AI46" s="111"/>
      <c r="AJ46" s="111"/>
      <c r="AK46" s="111"/>
      <c r="AL46" s="111"/>
      <c r="AM46" s="111"/>
      <c r="AN46" s="111"/>
      <c r="AO46" s="111"/>
      <c r="AP46" s="111"/>
      <c r="AQ46" s="111"/>
      <c r="AR46" s="111"/>
      <c r="AS46" s="111"/>
      <c r="AT46" s="111"/>
      <c r="AU46" s="111"/>
      <c r="AV46" s="111"/>
      <c r="AW46" s="111"/>
      <c r="AX46" s="111"/>
      <c r="AY46" s="111"/>
      <c r="AZ46" s="111"/>
      <c r="BA46" s="111"/>
      <c r="BB46" s="111"/>
      <c r="BC46" s="111"/>
    </row>
    <row r="47" spans="30:55">
      <c r="AD47" s="111"/>
      <c r="AE47" s="111"/>
      <c r="AF47" s="111"/>
      <c r="AG47" s="111"/>
      <c r="AH47" s="111"/>
      <c r="AI47" s="111"/>
      <c r="AJ47" s="111"/>
      <c r="AK47" s="111"/>
      <c r="AL47" s="111"/>
      <c r="AM47" s="111"/>
      <c r="AN47" s="111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  <c r="BA47" s="111"/>
      <c r="BB47" s="111"/>
      <c r="BC47" s="111"/>
    </row>
    <row r="48" spans="30:55">
      <c r="AD48" s="111"/>
      <c r="AE48" s="111"/>
      <c r="AF48" s="111"/>
      <c r="AG48" s="111"/>
      <c r="AH48" s="111"/>
      <c r="AI48" s="111"/>
      <c r="AJ48" s="111"/>
      <c r="AK48" s="111"/>
      <c r="AL48" s="111"/>
      <c r="AM48" s="111"/>
      <c r="AN48" s="111"/>
      <c r="AO48" s="111"/>
      <c r="AP48" s="111"/>
      <c r="AQ48" s="111"/>
      <c r="AR48" s="111"/>
      <c r="AS48" s="111"/>
      <c r="AT48" s="111"/>
      <c r="AU48" s="111"/>
      <c r="AV48" s="111"/>
      <c r="AW48" s="111"/>
      <c r="AX48" s="111"/>
      <c r="AY48" s="111"/>
      <c r="AZ48" s="111"/>
      <c r="BA48" s="111"/>
      <c r="BB48" s="111"/>
      <c r="BC48" s="111"/>
    </row>
    <row r="49" spans="30:55"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1"/>
      <c r="BC49" s="111"/>
    </row>
    <row r="50" spans="30:55">
      <c r="AD50" s="111"/>
      <c r="AE50" s="111"/>
      <c r="AF50" s="111"/>
      <c r="AG50" s="111"/>
      <c r="AH50" s="111"/>
      <c r="AI50" s="111"/>
      <c r="AJ50" s="111"/>
      <c r="AK50" s="111"/>
      <c r="AL50" s="111"/>
      <c r="AM50" s="111"/>
      <c r="AN50" s="111"/>
      <c r="AO50" s="111"/>
      <c r="AP50" s="111"/>
      <c r="AQ50" s="111"/>
      <c r="AR50" s="111"/>
      <c r="AS50" s="111"/>
      <c r="AT50" s="111"/>
      <c r="AU50" s="111"/>
      <c r="AV50" s="111"/>
      <c r="AW50" s="111"/>
      <c r="AX50" s="111"/>
      <c r="AY50" s="111"/>
      <c r="AZ50" s="111"/>
      <c r="BA50" s="111"/>
      <c r="BB50" s="111"/>
      <c r="BC50" s="111"/>
    </row>
    <row r="51" spans="30:55"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</row>
    <row r="52" spans="30:55"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</row>
    <row r="53" spans="30:55"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</row>
    <row r="54" spans="30:55"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</row>
    <row r="55" spans="30:55"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</row>
    <row r="56" spans="30:55"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</row>
    <row r="57" spans="30:55">
      <c r="AD57" s="111"/>
      <c r="AE57" s="111"/>
      <c r="AF57" s="111"/>
      <c r="AG57" s="111"/>
      <c r="AH57" s="111"/>
      <c r="AI57" s="111"/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</row>
    <row r="58" spans="30:55"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</row>
    <row r="59" spans="30:55">
      <c r="AD59" s="111"/>
      <c r="AE59" s="111"/>
      <c r="AF59" s="111"/>
      <c r="AG59" s="111"/>
      <c r="AH59" s="111"/>
      <c r="AI59" s="111"/>
      <c r="AJ59" s="111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  <c r="AZ59" s="111"/>
      <c r="BA59" s="111"/>
      <c r="BB59" s="111"/>
      <c r="BC59" s="111"/>
    </row>
    <row r="60" spans="30:55"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</row>
    <row r="61" spans="30:55">
      <c r="AD61" s="111"/>
      <c r="AE61" s="111"/>
      <c r="AF61" s="111"/>
      <c r="AG61" s="111"/>
      <c r="AH61" s="111"/>
      <c r="AI61" s="111"/>
      <c r="AJ61" s="111"/>
      <c r="AK61" s="111"/>
      <c r="AL61" s="111"/>
      <c r="AM61" s="111"/>
      <c r="AN61" s="111"/>
      <c r="AO61" s="111"/>
      <c r="AP61" s="111"/>
      <c r="AQ61" s="111"/>
      <c r="AR61" s="111"/>
      <c r="AS61" s="111"/>
      <c r="AT61" s="111"/>
      <c r="AU61" s="111"/>
      <c r="AV61" s="111"/>
      <c r="AW61" s="111"/>
      <c r="AX61" s="111"/>
      <c r="AY61" s="111"/>
      <c r="AZ61" s="111"/>
      <c r="BA61" s="111"/>
      <c r="BB61" s="111"/>
      <c r="BC61" s="111"/>
    </row>
    <row r="62" spans="30:55">
      <c r="AD62" s="111"/>
      <c r="AE62" s="111"/>
      <c r="AF62" s="111"/>
      <c r="AG62" s="111"/>
      <c r="AH62" s="111"/>
      <c r="AI62" s="111"/>
      <c r="AJ62" s="111"/>
      <c r="AK62" s="111"/>
      <c r="AL62" s="111"/>
      <c r="AM62" s="111"/>
      <c r="AN62" s="111"/>
      <c r="AO62" s="111"/>
      <c r="AP62" s="111"/>
      <c r="AQ62" s="111"/>
      <c r="AR62" s="111"/>
      <c r="AS62" s="111"/>
      <c r="AT62" s="111"/>
      <c r="AU62" s="111"/>
      <c r="AV62" s="111"/>
      <c r="AW62" s="111"/>
      <c r="AX62" s="111"/>
      <c r="AY62" s="111"/>
      <c r="AZ62" s="111"/>
      <c r="BA62" s="111"/>
      <c r="BB62" s="111"/>
      <c r="BC62" s="111"/>
    </row>
    <row r="63" spans="30:55">
      <c r="AD63" s="111"/>
      <c r="AE63" s="111"/>
      <c r="AF63" s="111"/>
      <c r="AG63" s="111"/>
      <c r="AH63" s="111"/>
      <c r="AI63" s="111"/>
      <c r="AJ63" s="111"/>
      <c r="AK63" s="111"/>
      <c r="AL63" s="111"/>
      <c r="AM63" s="111"/>
      <c r="AN63" s="111"/>
      <c r="AO63" s="111"/>
      <c r="AP63" s="111"/>
      <c r="AQ63" s="111"/>
      <c r="AR63" s="111"/>
      <c r="AS63" s="111"/>
      <c r="AT63" s="111"/>
      <c r="AU63" s="111"/>
      <c r="AV63" s="111"/>
      <c r="AW63" s="111"/>
      <c r="AX63" s="111"/>
      <c r="AY63" s="111"/>
      <c r="AZ63" s="111"/>
      <c r="BA63" s="111"/>
      <c r="BB63" s="111"/>
      <c r="BC63" s="111"/>
    </row>
    <row r="64" spans="30:55">
      <c r="AD64" s="111"/>
      <c r="AE64" s="111"/>
      <c r="AF64" s="111"/>
      <c r="AG64" s="111"/>
      <c r="AH64" s="111"/>
      <c r="AI64" s="111"/>
      <c r="AJ64" s="111"/>
      <c r="AK64" s="111"/>
      <c r="AL64" s="111"/>
      <c r="AM64" s="111"/>
      <c r="AN64" s="111"/>
      <c r="AO64" s="111"/>
      <c r="AP64" s="111"/>
      <c r="AQ64" s="111"/>
      <c r="AR64" s="111"/>
      <c r="AS64" s="111"/>
      <c r="AT64" s="111"/>
      <c r="AU64" s="111"/>
      <c r="AV64" s="111"/>
      <c r="AW64" s="111"/>
      <c r="AX64" s="111"/>
      <c r="AY64" s="111"/>
      <c r="AZ64" s="111"/>
      <c r="BA64" s="111"/>
      <c r="BB64" s="111"/>
      <c r="BC64" s="111"/>
    </row>
    <row r="65" spans="30:55">
      <c r="AD65" s="111"/>
      <c r="AE65" s="111"/>
      <c r="AF65" s="111"/>
      <c r="AG65" s="111"/>
      <c r="AH65" s="111"/>
      <c r="AI65" s="111"/>
      <c r="AJ65" s="111"/>
      <c r="AK65" s="111"/>
      <c r="AL65" s="111"/>
      <c r="AM65" s="111"/>
      <c r="AN65" s="111"/>
      <c r="AO65" s="111"/>
      <c r="AP65" s="111"/>
      <c r="AQ65" s="111"/>
      <c r="AR65" s="111"/>
      <c r="AS65" s="111"/>
      <c r="AT65" s="111"/>
      <c r="AU65" s="111"/>
      <c r="AV65" s="111"/>
      <c r="AW65" s="111"/>
      <c r="AX65" s="111"/>
      <c r="AY65" s="111"/>
      <c r="AZ65" s="111"/>
      <c r="BA65" s="111"/>
      <c r="BB65" s="111"/>
      <c r="BC65" s="111"/>
    </row>
    <row r="66" spans="30:55">
      <c r="AD66" s="111"/>
      <c r="AE66" s="111"/>
      <c r="AF66" s="111"/>
      <c r="AG66" s="111"/>
      <c r="AH66" s="111"/>
      <c r="AI66" s="111"/>
      <c r="AJ66" s="111"/>
      <c r="AK66" s="111"/>
      <c r="AL66" s="111"/>
      <c r="AM66" s="111"/>
      <c r="AN66" s="111"/>
      <c r="AO66" s="111"/>
      <c r="AP66" s="111"/>
      <c r="AQ66" s="111"/>
      <c r="AR66" s="111"/>
      <c r="AS66" s="111"/>
      <c r="AT66" s="111"/>
      <c r="AU66" s="111"/>
      <c r="AV66" s="111"/>
      <c r="AW66" s="111"/>
      <c r="AX66" s="111"/>
      <c r="AY66" s="111"/>
      <c r="AZ66" s="111"/>
      <c r="BA66" s="111"/>
      <c r="BB66" s="111"/>
      <c r="BC66" s="111"/>
    </row>
    <row r="67" spans="30:55">
      <c r="AD67" s="111"/>
      <c r="AE67" s="111"/>
      <c r="AF67" s="111"/>
      <c r="AG67" s="111"/>
      <c r="AH67" s="111"/>
      <c r="AI67" s="111"/>
      <c r="AJ67" s="111"/>
      <c r="AK67" s="111"/>
      <c r="AL67" s="111"/>
      <c r="AM67" s="111"/>
      <c r="AN67" s="111"/>
      <c r="AO67" s="111"/>
      <c r="AP67" s="111"/>
      <c r="AQ67" s="111"/>
      <c r="AR67" s="111"/>
      <c r="AS67" s="111"/>
      <c r="AT67" s="111"/>
      <c r="AU67" s="111"/>
      <c r="AV67" s="111"/>
      <c r="AW67" s="111"/>
      <c r="AX67" s="111"/>
      <c r="AY67" s="111"/>
      <c r="AZ67" s="111"/>
      <c r="BA67" s="111"/>
      <c r="BB67" s="111"/>
      <c r="BC67" s="111"/>
    </row>
    <row r="68" spans="30:55"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  <c r="AZ68" s="111"/>
      <c r="BA68" s="111"/>
      <c r="BB68" s="111"/>
      <c r="BC68" s="111"/>
    </row>
    <row r="69" spans="30:55"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</row>
    <row r="70" spans="30:55">
      <c r="AD70" s="111"/>
      <c r="AE70" s="111"/>
      <c r="AF70" s="111"/>
      <c r="AG70" s="111"/>
      <c r="AH70" s="111"/>
      <c r="AI70" s="111"/>
      <c r="AJ70" s="111"/>
      <c r="AK70" s="111"/>
      <c r="AL70" s="111"/>
      <c r="AM70" s="111"/>
      <c r="AN70" s="111"/>
      <c r="AO70" s="111"/>
      <c r="AP70" s="111"/>
      <c r="AQ70" s="111"/>
      <c r="AR70" s="111"/>
      <c r="AS70" s="111"/>
      <c r="AT70" s="111"/>
      <c r="AU70" s="111"/>
      <c r="AV70" s="111"/>
      <c r="AW70" s="111"/>
      <c r="AX70" s="111"/>
      <c r="AY70" s="111"/>
      <c r="AZ70" s="111"/>
      <c r="BA70" s="111"/>
      <c r="BB70" s="111"/>
      <c r="BC70" s="111"/>
    </row>
    <row r="71" spans="30:55"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</row>
    <row r="72" spans="30:55"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D42"/>
  <sheetViews>
    <sheetView workbookViewId="0">
      <pane xSplit="2" ySplit="4" topLeftCell="C5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f>[2]RWE!$A$25*[2]ToM3!$A$2</f>
        <v>2.8</v>
      </c>
      <c r="B1" s="30"/>
    </row>
    <row r="2" spans="1:56" ht="16" thickTop="1">
      <c r="B2" s="260" t="s">
        <v>113</v>
      </c>
      <c r="C2" s="254" t="s">
        <v>48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6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30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154" t="s">
        <v>12</v>
      </c>
      <c r="C5" s="155">
        <f>1/$A$1*'[1]94Exp'!$B$263</f>
        <v>1.8439668367346942E-5</v>
      </c>
      <c r="D5" s="156">
        <f>1/$A$1*'[1]94Exp'!$C$263</f>
        <v>2.1095408163265306E-5</v>
      </c>
      <c r="E5" s="156">
        <f>1/$A$1*'[1]94Exp'!$D$263</f>
        <v>1.6317346938775509E-5</v>
      </c>
      <c r="F5" s="156">
        <f>1/$A$1*'[1]94Exp'!$E$263</f>
        <v>2.1027168367346941E-5</v>
      </c>
      <c r="G5" s="156">
        <f>1/$A$1*'[1]94Exp'!$F$263</f>
        <v>1.6165943877551021E-5</v>
      </c>
      <c r="H5" s="156">
        <f>1/$A$1*'[1]94Exp'!$G$263</f>
        <v>1.1170663265306123E-5</v>
      </c>
      <c r="I5" s="156">
        <f>1/$A$1*'[1]94Exp'!$H$263</f>
        <v>1.5184948979591837E-5</v>
      </c>
      <c r="J5" s="157">
        <f>1/$A$1*'[1]94Exp'!$I$263</f>
        <v>7.433660714285715E-5</v>
      </c>
      <c r="K5" s="157">
        <f>1/$A$1*'[1]94Exp'!$J$263</f>
        <v>1.5239923469387755E-5</v>
      </c>
      <c r="L5" s="157">
        <f>1/$A$1*'[1]94Exp'!K$263</f>
        <v>1.6630700000000001E-4</v>
      </c>
      <c r="M5" s="157">
        <f>1/$A$1*'[1]94Exp'!L$263</f>
        <v>2.2517300000000001E-4</v>
      </c>
      <c r="N5" s="157">
        <f>1/$A$1*'[1]94Exp'!M$263</f>
        <v>4.1053100000000006E-4</v>
      </c>
      <c r="O5" s="157">
        <f>1/$A$1*'[1]94Exp'!N$263</f>
        <v>4.1053100000000006E-4</v>
      </c>
      <c r="P5" s="157">
        <f>1/$A$1*'[1]94Exp'!O$263</f>
        <v>4.1053100000000006E-4</v>
      </c>
      <c r="Q5" s="157">
        <f>1/$A$1*'[1]94Exp'!P$263</f>
        <v>0</v>
      </c>
      <c r="R5" s="157">
        <f>1/$A$1*'[1]94Exp'!Q$263</f>
        <v>0</v>
      </c>
      <c r="S5" s="157">
        <f>1/$A$1*'[1]94Exp'!R$263</f>
        <v>0</v>
      </c>
      <c r="T5" s="157">
        <f>1/$A$1*'[1]94Exp'!S$263</f>
        <v>0</v>
      </c>
      <c r="U5" s="157">
        <f>1/$A$1*'[1]94Exp'!T$263</f>
        <v>0</v>
      </c>
      <c r="V5" s="157">
        <f>1/$A$1*'[1]94Exp'!U$263</f>
        <v>0</v>
      </c>
      <c r="W5" s="157">
        <f>1/$A$1*'[1]94Exp'!V$263</f>
        <v>0</v>
      </c>
      <c r="X5" s="157">
        <f>1/$A$1*'[1]94Exp'!W$263</f>
        <v>0</v>
      </c>
      <c r="Y5" s="157">
        <f>1/$A$1*'[1]94Exp'!X$263</f>
        <v>0</v>
      </c>
      <c r="Z5" s="157">
        <f>1/$A$1*'[1]94Exp'!Y$263</f>
        <v>0</v>
      </c>
      <c r="AA5" s="157">
        <f>1/$A$1*'[1]94Exp'!Z$263</f>
        <v>0</v>
      </c>
      <c r="AB5" s="158">
        <f>1/$A$1*'[1]94Exp'!AA$263</f>
        <v>0</v>
      </c>
      <c r="AC5" s="159"/>
      <c r="AD5" s="160">
        <f>'[1]94Exp'!AB$263</f>
        <v>0.27007500000000001</v>
      </c>
      <c r="AE5" s="161">
        <f>'[1]94Exp'!AC$263</f>
        <v>0.239149</v>
      </c>
      <c r="AF5" s="161">
        <f>'[1]94Exp'!AD$263</f>
        <v>0.25757399999999997</v>
      </c>
      <c r="AG5" s="161">
        <f>'[1]94Exp'!AE$263</f>
        <v>0.52933299999999994</v>
      </c>
      <c r="AH5" s="161">
        <f>'[1]94Exp'!AF$263</f>
        <v>0.16236299999999998</v>
      </c>
      <c r="AI5" s="161">
        <f>'[1]94Exp'!AG$263</f>
        <v>0.27121899999999999</v>
      </c>
      <c r="AJ5" s="161">
        <f>'[1]94Exp'!AH$263</f>
        <v>0.126443</v>
      </c>
      <c r="AK5" s="161">
        <f>'[1]94Exp'!AI$263</f>
        <v>0.395569</v>
      </c>
      <c r="AL5" s="161">
        <f>'[1]94Exp'!AJ$263</f>
        <v>0.26342099999999996</v>
      </c>
      <c r="AM5" s="161">
        <f>'[1]94Exp'!AK$263</f>
        <v>0.166576</v>
      </c>
      <c r="AN5" s="161">
        <f>'[1]94Exp'!AL$263</f>
        <v>0.12814200000000001</v>
      </c>
      <c r="AO5" s="161">
        <f>'[1]94Exp'!AM$263</f>
        <v>0.10198400000000001</v>
      </c>
      <c r="AP5" s="161">
        <f>'[1]94Exp'!AN$263</f>
        <v>0.10198400000000001</v>
      </c>
      <c r="AQ5" s="161">
        <f>'[1]94Exp'!AO$263</f>
        <v>0.10198400000000001</v>
      </c>
      <c r="AR5" s="161">
        <f>'[1]94Exp'!AP$263</f>
        <v>0</v>
      </c>
      <c r="AS5" s="161">
        <f>'[1]94Exp'!AQ$263</f>
        <v>0</v>
      </c>
      <c r="AT5" s="161">
        <f>'[1]94Exp'!AR$263</f>
        <v>0</v>
      </c>
      <c r="AU5" s="161">
        <f>'[1]94Exp'!AS$263</f>
        <v>0</v>
      </c>
      <c r="AV5" s="161">
        <f>'[1]94Exp'!AT$263</f>
        <v>0</v>
      </c>
      <c r="AW5" s="161">
        <f>'[1]94Exp'!AU$263</f>
        <v>0</v>
      </c>
      <c r="AX5" s="161">
        <f>'[1]94Exp'!AV$263</f>
        <v>0</v>
      </c>
      <c r="AY5" s="161">
        <f>'[1]94Exp'!AW$263</f>
        <v>0</v>
      </c>
      <c r="AZ5" s="161">
        <f>'[1]94Exp'!AX$263</f>
        <v>0</v>
      </c>
      <c r="BA5" s="161">
        <f>'[1]94Exp'!AY$263</f>
        <v>0</v>
      </c>
      <c r="BB5" s="161">
        <f>'[1]94Exp'!AZ$263</f>
        <v>0</v>
      </c>
      <c r="BC5" s="161">
        <f>'[1]94Exp'!BA$263</f>
        <v>0</v>
      </c>
      <c r="BD5" s="214"/>
    </row>
    <row r="6" spans="1:56" ht="13" thickTop="1"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</row>
    <row r="7" spans="1:56"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</row>
    <row r="8" spans="1:56"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</row>
    <row r="9" spans="1:56"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</row>
    <row r="10" spans="1:56"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</row>
    <row r="11" spans="1:56"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</row>
    <row r="12" spans="1:56"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</row>
    <row r="13" spans="1:56"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</row>
    <row r="14" spans="1:56"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</row>
    <row r="15" spans="1:56"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</row>
    <row r="16" spans="1:56"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</row>
    <row r="17" spans="30:55"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</row>
    <row r="18" spans="30:55"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</row>
    <row r="19" spans="30:55"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</row>
    <row r="20" spans="30:55"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</row>
    <row r="21" spans="30:55"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</row>
    <row r="22" spans="30:55"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30:55"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30:55"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30:55"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</row>
    <row r="26" spans="30:55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30:55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30:55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30:55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30:55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30:55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30:55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30:55"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30:55"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</row>
    <row r="38" spans="30:55"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30:55"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30:55"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30:55"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30:55"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D42"/>
  <sheetViews>
    <sheetView workbookViewId="0">
      <pane xSplit="2" ySplit="4" topLeftCell="C5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f>[2]RWE!$A$1*[2]ToM3!$A$2</f>
        <v>1.6099999999999999</v>
      </c>
      <c r="B1" s="30"/>
    </row>
    <row r="2" spans="1:56" ht="16" thickTop="1">
      <c r="B2" s="260" t="s">
        <v>113</v>
      </c>
      <c r="C2" s="248" t="s">
        <v>49</v>
      </c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50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30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154" t="s">
        <v>12</v>
      </c>
      <c r="C5" s="155">
        <f>1/$A$1*'[1]440123Exp'!$B$263</f>
        <v>0</v>
      </c>
      <c r="D5" s="156">
        <f>1/$A$1*'[1]440123Exp'!$C$263</f>
        <v>0</v>
      </c>
      <c r="E5" s="156">
        <f>1/$A$1*'[1]440123Exp'!$D$263</f>
        <v>0</v>
      </c>
      <c r="F5" s="156">
        <f>1/$A$1*'[1]440123Exp'!$E$263</f>
        <v>0</v>
      </c>
      <c r="G5" s="156">
        <f>1/$A$1*'[1]440123Exp'!$F$263</f>
        <v>0</v>
      </c>
      <c r="H5" s="156">
        <f>1/$A$1*'[1]440123Exp'!$G$263</f>
        <v>0</v>
      </c>
      <c r="I5" s="156">
        <f>1/$A$1*'[1]440123Exp'!$H$263</f>
        <v>0</v>
      </c>
      <c r="J5" s="157">
        <f>1/$A$1*'[1]440123Exp'!$I$263</f>
        <v>0</v>
      </c>
      <c r="K5" s="157">
        <f>1/$A$1*'[1]440123Exp'!$J$263</f>
        <v>0</v>
      </c>
      <c r="L5" s="157">
        <f>1/$A$1*'[1]440123Exp'!K$263</f>
        <v>0</v>
      </c>
      <c r="M5" s="157">
        <f>1/$A$1*'[1]440123Exp'!L$263</f>
        <v>0</v>
      </c>
      <c r="N5" s="157">
        <f>1/$A$1*'[1]440123Exp'!M$263</f>
        <v>0</v>
      </c>
      <c r="O5" s="157">
        <f>1/$A$1*'[1]440123Exp'!N$263</f>
        <v>0</v>
      </c>
      <c r="P5" s="157">
        <f>1/$A$1*'[1]440123Exp'!O$263</f>
        <v>0</v>
      </c>
      <c r="Q5" s="157">
        <f>1/$A$1*'[1]440123Exp'!P$263</f>
        <v>0</v>
      </c>
      <c r="R5" s="157">
        <f>1/$A$1*'[1]440123Exp'!Q$263</f>
        <v>0</v>
      </c>
      <c r="S5" s="157">
        <f>1/$A$1*'[1]440123Exp'!R$263</f>
        <v>0</v>
      </c>
      <c r="T5" s="157">
        <f>1/$A$1*'[1]440123Exp'!S$263</f>
        <v>0</v>
      </c>
      <c r="U5" s="157">
        <f>1/$A$1*'[1]440123Exp'!T$263</f>
        <v>0</v>
      </c>
      <c r="V5" s="157">
        <f>1/$A$1*'[1]440123Exp'!U$263</f>
        <v>0</v>
      </c>
      <c r="W5" s="157">
        <f>1/$A$1*'[1]440123Exp'!V$263</f>
        <v>0</v>
      </c>
      <c r="X5" s="157">
        <f>1/$A$1*'[1]440123Exp'!W$263</f>
        <v>0</v>
      </c>
      <c r="Y5" s="157">
        <f>1/$A$1*'[1]440123Exp'!X$263</f>
        <v>0</v>
      </c>
      <c r="Z5" s="157">
        <f>1/$A$1*'[1]440123Exp'!Y$263</f>
        <v>0</v>
      </c>
      <c r="AA5" s="157">
        <f>1/$A$1*'[1]440123Exp'!Z$263</f>
        <v>0</v>
      </c>
      <c r="AB5" s="158">
        <f>1/$A$1*'[1]440123Exp'!AA$263</f>
        <v>0</v>
      </c>
      <c r="AC5" s="159"/>
      <c r="AD5" s="160">
        <f>'[1]440123Exp'!AB$263</f>
        <v>0</v>
      </c>
      <c r="AE5" s="161">
        <f>'[1]440123Exp'!AC$263</f>
        <v>0</v>
      </c>
      <c r="AF5" s="161">
        <f>'[1]440123Exp'!AD$263</f>
        <v>0</v>
      </c>
      <c r="AG5" s="161">
        <f>'[1]440123Exp'!AE$263</f>
        <v>0</v>
      </c>
      <c r="AH5" s="161">
        <f>'[1]440123Exp'!AF$263</f>
        <v>0</v>
      </c>
      <c r="AI5" s="161">
        <f>'[1]440123Exp'!AG$263</f>
        <v>0</v>
      </c>
      <c r="AJ5" s="161">
        <f>'[1]440123Exp'!AH$263</f>
        <v>0</v>
      </c>
      <c r="AK5" s="161">
        <f>'[1]440123Exp'!AI$263</f>
        <v>0</v>
      </c>
      <c r="AL5" s="161">
        <f>'[1]440123Exp'!AJ$263</f>
        <v>0</v>
      </c>
      <c r="AM5" s="161">
        <f>'[1]440123Exp'!AK$263</f>
        <v>0</v>
      </c>
      <c r="AN5" s="161">
        <f>'[1]440123Exp'!AL$263</f>
        <v>0</v>
      </c>
      <c r="AO5" s="161">
        <f>'[1]440123Exp'!AM$263</f>
        <v>0</v>
      </c>
      <c r="AP5" s="161">
        <f>'[1]440123Exp'!AN$263</f>
        <v>0</v>
      </c>
      <c r="AQ5" s="161">
        <f>'[1]440123Exp'!AO$263</f>
        <v>0</v>
      </c>
      <c r="AR5" s="161">
        <f>'[1]440123Exp'!AP$263</f>
        <v>0</v>
      </c>
      <c r="AS5" s="161">
        <f>'[1]440123Exp'!AQ$263</f>
        <v>0</v>
      </c>
      <c r="AT5" s="161">
        <f>'[1]440123Exp'!AR$263</f>
        <v>0</v>
      </c>
      <c r="AU5" s="161">
        <f>'[1]440123Exp'!AS$263</f>
        <v>0</v>
      </c>
      <c r="AV5" s="161">
        <f>'[1]440123Exp'!AT$263</f>
        <v>0</v>
      </c>
      <c r="AW5" s="161">
        <f>'[1]440123Exp'!AU$263</f>
        <v>0</v>
      </c>
      <c r="AX5" s="161">
        <f>'[1]440123Exp'!AV$263</f>
        <v>0</v>
      </c>
      <c r="AY5" s="161">
        <f>'[1]440123Exp'!AW$263</f>
        <v>0</v>
      </c>
      <c r="AZ5" s="161">
        <f>'[1]440123Exp'!AX$263</f>
        <v>0</v>
      </c>
      <c r="BA5" s="161">
        <f>'[1]440123Exp'!AY$263</f>
        <v>0</v>
      </c>
      <c r="BB5" s="161">
        <f>'[1]440123Exp'!AZ$263</f>
        <v>0</v>
      </c>
      <c r="BC5" s="161">
        <f>'[1]440123Exp'!BA$263</f>
        <v>0</v>
      </c>
      <c r="BD5" s="214"/>
    </row>
    <row r="6" spans="1:56" ht="13" thickTop="1"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</row>
    <row r="7" spans="1:56"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</row>
    <row r="8" spans="1:56"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</row>
    <row r="9" spans="1:56"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</row>
    <row r="10" spans="1:56"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</row>
    <row r="11" spans="1:56"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</row>
    <row r="12" spans="1:56"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</row>
    <row r="13" spans="1:56"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</row>
    <row r="14" spans="1:56"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</row>
    <row r="15" spans="1:56"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</row>
    <row r="16" spans="1:56"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</row>
    <row r="17" spans="30:55"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</row>
    <row r="18" spans="30:55"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</row>
    <row r="19" spans="30:55"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</row>
    <row r="20" spans="30:55"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</row>
    <row r="21" spans="30:55"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</row>
    <row r="22" spans="30:55"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30:55"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30:55"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30:55"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</row>
    <row r="26" spans="30:55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30:55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30:55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30:55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30:55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30:55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30:55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30:55"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30:55"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</row>
    <row r="38" spans="30:55"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30:55"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30:55"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30:55"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30:55"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CCC12-F6D6-411C-8BFF-6CDDBA0511AC}">
  <dimension ref="A62:BB85"/>
  <sheetViews>
    <sheetView workbookViewId="0"/>
  </sheetViews>
  <sheetFormatPr defaultRowHeight="12.5"/>
  <cols>
    <col min="1" max="19" width="8.7265625" style="230"/>
    <col min="20" max="21" width="8.7265625" style="230" customWidth="1"/>
    <col min="22" max="27" width="8.7265625" style="230" hidden="1" customWidth="1"/>
    <col min="28" max="46" width="8.7265625" style="230"/>
    <col min="47" max="48" width="8.7265625" style="230" customWidth="1"/>
    <col min="49" max="54" width="8.7265625" style="230" hidden="1" customWidth="1"/>
    <col min="55" max="16384" width="8.7265625" style="230"/>
  </cols>
  <sheetData>
    <row r="62" spans="1:54" ht="13">
      <c r="A62" s="231" t="s">
        <v>95</v>
      </c>
    </row>
    <row r="63" spans="1:54" ht="13">
      <c r="B63" s="263" t="s">
        <v>127</v>
      </c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3"/>
      <c r="T63" s="263"/>
      <c r="U63" s="263"/>
      <c r="V63" s="263"/>
      <c r="W63" s="263"/>
      <c r="X63" s="263"/>
      <c r="Y63" s="263"/>
      <c r="Z63" s="263"/>
      <c r="AA63" s="263"/>
      <c r="AB63" s="239"/>
      <c r="AC63" s="264" t="s">
        <v>34</v>
      </c>
      <c r="AD63" s="264"/>
      <c r="AE63" s="264"/>
      <c r="AF63" s="264"/>
      <c r="AG63" s="264"/>
      <c r="AH63" s="264"/>
      <c r="AI63" s="264"/>
      <c r="AJ63" s="264"/>
      <c r="AK63" s="264"/>
      <c r="AL63" s="264"/>
      <c r="AM63" s="264"/>
      <c r="AN63" s="264"/>
      <c r="AO63" s="264"/>
      <c r="AP63" s="264"/>
      <c r="AQ63" s="264"/>
      <c r="AR63" s="264"/>
      <c r="AS63" s="264"/>
      <c r="AT63" s="264"/>
      <c r="AU63" s="264"/>
      <c r="AV63" s="264"/>
      <c r="AW63" s="264"/>
      <c r="AX63" s="264"/>
      <c r="AY63" s="264"/>
      <c r="AZ63" s="264"/>
      <c r="BA63" s="264"/>
      <c r="BB63" s="264"/>
    </row>
    <row r="64" spans="1:54">
      <c r="A64" s="233" t="s">
        <v>1</v>
      </c>
      <c r="B64" s="236">
        <f>[5]CoreVPAImp!B$56</f>
        <v>1.05558078426</v>
      </c>
      <c r="C64" s="236">
        <f>[5]CoreVPAImp!C$56</f>
        <v>1.1094078061280004</v>
      </c>
      <c r="D64" s="236">
        <f>[5]CoreVPAImp!D$56</f>
        <v>0.91963607514800005</v>
      </c>
      <c r="E64" s="236">
        <f>[5]CoreVPAImp!E$56</f>
        <v>0.74711179829200003</v>
      </c>
      <c r="F64" s="236">
        <f>[5]CoreVPAImp!F$56</f>
        <v>0.81382778885200002</v>
      </c>
      <c r="G64" s="236">
        <f>[5]CoreVPAImp!G$56</f>
        <v>0.83478660480000022</v>
      </c>
      <c r="H64" s="236">
        <f>[5]CoreVPAImp!H$56</f>
        <v>0.74531571119999995</v>
      </c>
      <c r="I64" s="236">
        <f>[5]CoreVPAImp!I$56</f>
        <v>0.76823438879999995</v>
      </c>
      <c r="J64" s="236">
        <f>[5]CoreVPAImp!J$56</f>
        <v>0.69694901759999994</v>
      </c>
      <c r="K64" s="236">
        <f>[5]CoreVPAImp!K$56</f>
        <v>0.37941672639999985</v>
      </c>
      <c r="L64" s="236">
        <f>[5]CoreVPAImp!L$56</f>
        <v>0.41346984600000009</v>
      </c>
      <c r="M64" s="236">
        <f>[5]CoreVPAImp!M$56</f>
        <v>0.33470028230000004</v>
      </c>
      <c r="N64" s="236">
        <f>[5]CoreVPAImp!N$56</f>
        <v>0.30803110730000005</v>
      </c>
      <c r="O64" s="236">
        <f>[5]CoreVPAImp!O$56</f>
        <v>0.28507137400000004</v>
      </c>
      <c r="P64" s="236">
        <f>[5]CoreVPAImp!P$56</f>
        <v>0.3245953423066667</v>
      </c>
      <c r="Q64" s="236">
        <f>[5]CoreVPAImp!Q$56</f>
        <v>0.31124765533684212</v>
      </c>
      <c r="R64" s="236">
        <f>[5]CoreVPAImp!R$56</f>
        <v>0.2561817566666667</v>
      </c>
      <c r="S64" s="236">
        <f>[5]CoreVPAImp!S$56</f>
        <v>0.21972237801414146</v>
      </c>
      <c r="T64" s="236">
        <f>[5]CoreVPAImp!T$56</f>
        <v>0.22637074869999993</v>
      </c>
      <c r="U64" s="236">
        <f>[5]CoreVPAImp!U$56</f>
        <v>0.21235726636363633</v>
      </c>
      <c r="V64" s="236">
        <f>[5]CoreVPAImp!V$56</f>
        <v>0.22637074869999993</v>
      </c>
      <c r="W64" s="236">
        <f>[5]CoreVPAImp!W$56</f>
        <v>0.22637074869999993</v>
      </c>
      <c r="X64" s="236">
        <f>[5]CoreVPAImp!X$56</f>
        <v>0.22637074869999993</v>
      </c>
      <c r="Y64" s="236">
        <f>[5]CoreVPAImp!Y$56</f>
        <v>0.22637074869999993</v>
      </c>
      <c r="Z64" s="236">
        <f>[5]CoreVPAImp!Z$56</f>
        <v>0.22637074869999993</v>
      </c>
      <c r="AA64" s="236">
        <f>[5]CoreVPAImp!AA$56</f>
        <v>0.22637074869999993</v>
      </c>
      <c r="AB64" s="236"/>
      <c r="AC64" s="232">
        <f>[5]CoreVPAImp!AB$56</f>
        <v>231.36233545610602</v>
      </c>
      <c r="AD64" s="232">
        <f>[5]CoreVPAImp!AC$56</f>
        <v>240.6893116</v>
      </c>
      <c r="AE64" s="232">
        <f>[5]CoreVPAImp!AD$56</f>
        <v>212.56333042240001</v>
      </c>
      <c r="AF64" s="232">
        <f>[5]CoreVPAImp!AE$56</f>
        <v>215.58927019039999</v>
      </c>
      <c r="AG64" s="232">
        <f>[5]CoreVPAImp!AF$56</f>
        <v>267.38681933460003</v>
      </c>
      <c r="AH64" s="232">
        <f>[5]CoreVPAImp!AG$56</f>
        <v>274.87026464040002</v>
      </c>
      <c r="AI64" s="232">
        <f>[5]CoreVPAImp!AH$56</f>
        <v>243.80108248800008</v>
      </c>
      <c r="AJ64" s="232">
        <f>[5]CoreVPAImp!AI$56</f>
        <v>282.40745980349999</v>
      </c>
      <c r="AK64" s="232">
        <f>[5]CoreVPAImp!AJ$56</f>
        <v>280.4643722312</v>
      </c>
      <c r="AL64" s="232">
        <f>[5]CoreVPAImp!AK$56</f>
        <v>140.99645585079998</v>
      </c>
      <c r="AM64" s="232">
        <f>[5]CoreVPAImp!AL$56</f>
        <v>137.2025327085</v>
      </c>
      <c r="AN64" s="232">
        <f>[5]CoreVPAImp!AM$56</f>
        <v>127.361942016</v>
      </c>
      <c r="AO64" s="232">
        <f>[5]CoreVPAImp!AN$56</f>
        <v>113.98960803999999</v>
      </c>
      <c r="AP64" s="232">
        <f>[5]CoreVPAImp!AO$56</f>
        <v>100.49361894480002</v>
      </c>
      <c r="AQ64" s="232">
        <f>[5]CoreVPAImp!AP$56</f>
        <v>115.16161102549999</v>
      </c>
      <c r="AR64" s="232">
        <f>[5]CoreVPAImp!AQ$56</f>
        <v>95.654863485999982</v>
      </c>
      <c r="AS64" s="232">
        <f>[5]CoreVPAImp!AR$56</f>
        <v>81.601187136099981</v>
      </c>
      <c r="AT64" s="232">
        <f>[5]CoreVPAImp!AS$56</f>
        <v>67.729174098299993</v>
      </c>
      <c r="AU64" s="232">
        <f>[5]CoreVPAImp!AT$56</f>
        <v>71.275647933500011</v>
      </c>
      <c r="AV64" s="232">
        <f>[5]CoreVPAImp!AU$56</f>
        <v>60.785880509166681</v>
      </c>
      <c r="AW64" s="232">
        <f>[5]CoreVPAImp!AV$56</f>
        <v>71.275647933500011</v>
      </c>
      <c r="AX64" s="232">
        <f>[5]CoreVPAImp!AW$56</f>
        <v>71.275647933500011</v>
      </c>
      <c r="AY64" s="232">
        <f>[5]CoreVPAImp!AX$56</f>
        <v>71.275647933500011</v>
      </c>
      <c r="AZ64" s="232">
        <f>[5]CoreVPAImp!AY$56</f>
        <v>71.275647933500011</v>
      </c>
      <c r="BA64" s="232">
        <f>[5]CoreVPAImp!AZ$56</f>
        <v>71.275647933500011</v>
      </c>
      <c r="BB64" s="232">
        <f>[5]CoreVPAImp!BA$56</f>
        <v>71.275647933500011</v>
      </c>
    </row>
    <row r="65" spans="1:54">
      <c r="B65" s="230">
        <v>2000</v>
      </c>
      <c r="C65" s="230">
        <f>1+B65</f>
        <v>2001</v>
      </c>
      <c r="D65" s="230">
        <f>1+C65</f>
        <v>2002</v>
      </c>
      <c r="E65" s="230">
        <f>1+D65</f>
        <v>2003</v>
      </c>
      <c r="F65" s="230">
        <f>1+E65</f>
        <v>2004</v>
      </c>
      <c r="G65" s="230">
        <f>1+F65</f>
        <v>2005</v>
      </c>
      <c r="H65" s="230">
        <f>1+G65</f>
        <v>2006</v>
      </c>
      <c r="I65" s="230">
        <f>1+H65</f>
        <v>2007</v>
      </c>
      <c r="J65" s="230">
        <f>1+I65</f>
        <v>2008</v>
      </c>
      <c r="K65" s="230">
        <f>1+J65</f>
        <v>2009</v>
      </c>
      <c r="L65" s="230">
        <f>1+K65</f>
        <v>2010</v>
      </c>
      <c r="M65" s="230">
        <f>1+L65</f>
        <v>2011</v>
      </c>
      <c r="N65" s="230">
        <f>1+M65</f>
        <v>2012</v>
      </c>
      <c r="O65" s="230">
        <f>1+N65</f>
        <v>2013</v>
      </c>
      <c r="P65" s="230">
        <f>1+O65</f>
        <v>2014</v>
      </c>
      <c r="Q65" s="230">
        <f>1+P65</f>
        <v>2015</v>
      </c>
      <c r="R65" s="230">
        <f>1+Q65</f>
        <v>2016</v>
      </c>
      <c r="S65" s="230">
        <f>1+R65</f>
        <v>2017</v>
      </c>
      <c r="T65" s="230">
        <f>1+S65</f>
        <v>2018</v>
      </c>
      <c r="U65" s="230">
        <f>1+T65</f>
        <v>2019</v>
      </c>
      <c r="V65" s="230">
        <f>1+U65</f>
        <v>2020</v>
      </c>
      <c r="W65" s="230">
        <f>1+V65</f>
        <v>2021</v>
      </c>
      <c r="X65" s="230">
        <f>1+W65</f>
        <v>2022</v>
      </c>
      <c r="Y65" s="230">
        <f>1+X65</f>
        <v>2023</v>
      </c>
      <c r="Z65" s="230">
        <f>1+Y65</f>
        <v>2024</v>
      </c>
      <c r="AA65" s="230">
        <f>1+Z65</f>
        <v>2025</v>
      </c>
      <c r="AC65" s="230">
        <v>2000</v>
      </c>
      <c r="AD65" s="230">
        <f>1+AC65</f>
        <v>2001</v>
      </c>
      <c r="AE65" s="230">
        <f>1+AD65</f>
        <v>2002</v>
      </c>
      <c r="AF65" s="230">
        <f>1+AE65</f>
        <v>2003</v>
      </c>
      <c r="AG65" s="230">
        <f>1+AF65</f>
        <v>2004</v>
      </c>
      <c r="AH65" s="230">
        <f>1+AG65</f>
        <v>2005</v>
      </c>
      <c r="AI65" s="230">
        <f>1+AH65</f>
        <v>2006</v>
      </c>
      <c r="AJ65" s="230">
        <f>1+AI65</f>
        <v>2007</v>
      </c>
      <c r="AK65" s="230">
        <f>1+AJ65</f>
        <v>2008</v>
      </c>
      <c r="AL65" s="230">
        <f>1+AK65</f>
        <v>2009</v>
      </c>
      <c r="AM65" s="230">
        <f>1+AL65</f>
        <v>2010</v>
      </c>
      <c r="AN65" s="230">
        <f>1+AM65</f>
        <v>2011</v>
      </c>
      <c r="AO65" s="230">
        <f>1+AN65</f>
        <v>2012</v>
      </c>
      <c r="AP65" s="230">
        <f>1+AO65</f>
        <v>2013</v>
      </c>
      <c r="AQ65" s="230">
        <f>1+AP65</f>
        <v>2014</v>
      </c>
      <c r="AR65" s="230">
        <f>1+AQ65</f>
        <v>2015</v>
      </c>
      <c r="AS65" s="230">
        <f>1+AR65</f>
        <v>2016</v>
      </c>
      <c r="AT65" s="230">
        <f>1+AS65</f>
        <v>2017</v>
      </c>
      <c r="AU65" s="230">
        <f>1+AT65</f>
        <v>2018</v>
      </c>
      <c r="AV65" s="230">
        <f>1+AU65</f>
        <v>2019</v>
      </c>
      <c r="AW65" s="230">
        <f>1+AV65</f>
        <v>2020</v>
      </c>
      <c r="AX65" s="230">
        <f>1+AW65</f>
        <v>2021</v>
      </c>
      <c r="AY65" s="230">
        <f>1+AX65</f>
        <v>2022</v>
      </c>
      <c r="AZ65" s="230">
        <f>1+AY65</f>
        <v>2023</v>
      </c>
      <c r="BA65" s="230">
        <f>1+AZ65</f>
        <v>2024</v>
      </c>
      <c r="BB65" s="230">
        <f>1+BA65</f>
        <v>2025</v>
      </c>
    </row>
    <row r="66" spans="1:54">
      <c r="A66" s="236" t="s">
        <v>92</v>
      </c>
      <c r="B66" s="234">
        <f>[6]CoreVPAImp!B$56</f>
        <v>3.5973439999999995E-2</v>
      </c>
      <c r="C66" s="234">
        <f>[6]CoreVPAImp!C$56</f>
        <v>2.9843484000000003E-2</v>
      </c>
      <c r="D66" s="234">
        <f>[6]CoreVPAImp!D$56</f>
        <v>1.8911379199999998E-2</v>
      </c>
      <c r="E66" s="234">
        <f>[6]CoreVPAImp!E$56</f>
        <v>2.0481052E-2</v>
      </c>
      <c r="F66" s="234">
        <f>[6]CoreVPAImp!F$56</f>
        <v>2.4268657999999999E-2</v>
      </c>
      <c r="G66" s="234">
        <f>[6]CoreVPAImp!G$56</f>
        <v>3.0313143000000001E-2</v>
      </c>
      <c r="H66" s="234">
        <f>[6]CoreVPAImp!H$56</f>
        <v>3.5973200000000004E-2</v>
      </c>
      <c r="I66" s="234">
        <f>[6]CoreVPAImp!I$56</f>
        <v>3.8838371999999996E-2</v>
      </c>
      <c r="J66" s="234">
        <f>[6]CoreVPAImp!J$56</f>
        <v>3.2647652400000005E-2</v>
      </c>
      <c r="K66" s="234">
        <f>[6]CoreVPAImp!K$56</f>
        <v>2.5550888399999999E-2</v>
      </c>
      <c r="L66" s="234">
        <f>[6]CoreVPAImp!L$56</f>
        <v>2.8748332000000001E-2</v>
      </c>
      <c r="M66" s="234">
        <f>[6]CoreVPAImp!M$56</f>
        <v>3.1104616000000002E-2</v>
      </c>
      <c r="N66" s="234">
        <f>[6]CoreVPAImp!N$56</f>
        <v>4.4035057999999995E-2</v>
      </c>
      <c r="O66" s="234">
        <f>[6]CoreVPAImp!O$56</f>
        <v>4.9179134000000013E-2</v>
      </c>
      <c r="P66" s="234">
        <f>[6]CoreVPAImp!P$56</f>
        <v>6.6392414000000011E-2</v>
      </c>
      <c r="Q66" s="234">
        <f>[6]CoreVPAImp!Q$56</f>
        <v>5.7360440000000013E-2</v>
      </c>
      <c r="R66" s="234">
        <f>[6]CoreVPAImp!R$56</f>
        <v>2.7927813999999995E-2</v>
      </c>
      <c r="S66" s="234">
        <f>[6]CoreVPAImp!S$56</f>
        <v>2.7183189999999999E-2</v>
      </c>
      <c r="T66" s="234">
        <f>[6]CoreVPAImp!T$56</f>
        <v>3.6711134000000006E-2</v>
      </c>
      <c r="U66" s="234">
        <f>[6]CoreVPAImp!U$56</f>
        <v>3.5395505999999993E-2</v>
      </c>
      <c r="V66" s="234">
        <f>[6]CoreVPAImp!V$56</f>
        <v>0</v>
      </c>
      <c r="W66" s="234">
        <f>[6]CoreVPAImp!W$56</f>
        <v>0</v>
      </c>
      <c r="X66" s="234">
        <f>[6]CoreVPAImp!X$56</f>
        <v>0</v>
      </c>
      <c r="Y66" s="234">
        <f>[6]CoreVPAImp!Y$56</f>
        <v>0</v>
      </c>
      <c r="Z66" s="234">
        <f>[6]CoreVPAImp!Z$56</f>
        <v>0</v>
      </c>
      <c r="AA66" s="234">
        <f>[6]CoreVPAImp!AA$56</f>
        <v>0</v>
      </c>
      <c r="AB66" s="234"/>
    </row>
    <row r="67" spans="1:54">
      <c r="A67" s="236" t="s">
        <v>89</v>
      </c>
      <c r="B67" s="234">
        <f>[7]CoreVPAImp!B$56</f>
        <v>9.564932000000001E-2</v>
      </c>
      <c r="C67" s="234">
        <f>[7]CoreVPAImp!C$56</f>
        <v>0.10066981280000001</v>
      </c>
      <c r="D67" s="234">
        <f>[7]CoreVPAImp!D$56</f>
        <v>7.9911884400000008E-2</v>
      </c>
      <c r="E67" s="234">
        <f>[7]CoreVPAImp!E$56</f>
        <v>5.8032133200000002E-2</v>
      </c>
      <c r="F67" s="234">
        <f>[7]CoreVPAImp!F$56</f>
        <v>6.5003435999999998E-2</v>
      </c>
      <c r="G67" s="234">
        <f>[7]CoreVPAImp!G$56</f>
        <v>6.2697906400000003E-2</v>
      </c>
      <c r="H67" s="234">
        <f>[7]CoreVPAImp!H$56</f>
        <v>6.0923776000000006E-2</v>
      </c>
      <c r="I67" s="234">
        <f>[7]CoreVPAImp!I$56</f>
        <v>6.2958499599999995E-2</v>
      </c>
      <c r="J67" s="234">
        <f>[7]CoreVPAImp!J$56</f>
        <v>4.9503058800000006E-2</v>
      </c>
      <c r="K67" s="234">
        <f>[7]CoreVPAImp!K$56</f>
        <v>3.74025708E-2</v>
      </c>
      <c r="L67" s="234">
        <f>[7]CoreVPAImp!L$56</f>
        <v>3.4239983200000004E-2</v>
      </c>
      <c r="M67" s="234">
        <f>[7]CoreVPAImp!M$56</f>
        <v>2.0514869200000001E-2</v>
      </c>
      <c r="N67" s="234">
        <f>[7]CoreVPAImp!N$56</f>
        <v>2.0660351599999998E-2</v>
      </c>
      <c r="O67" s="234">
        <f>[7]CoreVPAImp!O$56</f>
        <v>2.1349191600000005E-2</v>
      </c>
      <c r="P67" s="234">
        <f>[7]CoreVPAImp!P$56</f>
        <v>1.9722577200000001E-2</v>
      </c>
      <c r="Q67" s="234">
        <f>[7]CoreVPAImp!Q$56</f>
        <v>1.3701344000000002E-2</v>
      </c>
      <c r="R67" s="234">
        <f>[7]CoreVPAImp!R$56</f>
        <v>1.3435829866666669E-2</v>
      </c>
      <c r="S67" s="234">
        <f>[7]CoreVPAImp!S$56</f>
        <v>1.0048817036363636E-2</v>
      </c>
      <c r="T67" s="234">
        <f>[7]CoreVPAImp!T$56</f>
        <v>6.7005547000000016E-3</v>
      </c>
      <c r="U67" s="234">
        <f>[7]CoreVPAImp!U$56</f>
        <v>5.7877967636363638E-3</v>
      </c>
      <c r="V67" s="234">
        <f>[7]CoreVPAImp!V$56</f>
        <v>0</v>
      </c>
      <c r="W67" s="234">
        <f>[7]CoreVPAImp!W$56</f>
        <v>0</v>
      </c>
      <c r="X67" s="234">
        <f>[7]CoreVPAImp!X$56</f>
        <v>0</v>
      </c>
      <c r="Y67" s="234">
        <f>[7]CoreVPAImp!Y$56</f>
        <v>0</v>
      </c>
      <c r="Z67" s="234">
        <f>[7]CoreVPAImp!Z$56</f>
        <v>0</v>
      </c>
      <c r="AA67" s="234">
        <f>[7]CoreVPAImp!AA$56</f>
        <v>0</v>
      </c>
      <c r="AB67" s="234"/>
    </row>
    <row r="68" spans="1:54">
      <c r="A68" s="236" t="s">
        <v>94</v>
      </c>
      <c r="B68" s="234">
        <f>[8]CoreVPAImp!B$56</f>
        <v>6.6749379999999997E-2</v>
      </c>
      <c r="C68" s="234">
        <f>[8]CoreVPAImp!C$56</f>
        <v>7.5021941999999994E-2</v>
      </c>
      <c r="D68" s="234">
        <f>[8]CoreVPAImp!D$56</f>
        <v>5.6942551199999983E-2</v>
      </c>
      <c r="E68" s="234">
        <f>[8]CoreVPAImp!E$56</f>
        <v>6.2747895200000001E-2</v>
      </c>
      <c r="F68" s="234">
        <f>[8]CoreVPAImp!F$56</f>
        <v>7.1745598799999991E-2</v>
      </c>
      <c r="G68" s="234">
        <f>[8]CoreVPAImp!G$56</f>
        <v>8.1912161799999994E-2</v>
      </c>
      <c r="H68" s="234">
        <f>[8]CoreVPAImp!H$56</f>
        <v>5.8679226799999991E-2</v>
      </c>
      <c r="I68" s="234">
        <f>[8]CoreVPAImp!I$56</f>
        <v>7.3719949199999996E-2</v>
      </c>
      <c r="J68" s="234">
        <f>[8]CoreVPAImp!J$56</f>
        <v>7.9498109199999986E-2</v>
      </c>
      <c r="K68" s="234">
        <f>[8]CoreVPAImp!K$56</f>
        <v>4.7732041199999999E-2</v>
      </c>
      <c r="L68" s="234">
        <f>[8]CoreVPAImp!L$56</f>
        <v>5.2418785199999998E-2</v>
      </c>
      <c r="M68" s="234">
        <f>[8]CoreVPAImp!M$56</f>
        <v>3.9929090399999999E-2</v>
      </c>
      <c r="N68" s="234">
        <f>[8]CoreVPAImp!N$56</f>
        <v>5.0307646799999994E-2</v>
      </c>
      <c r="O68" s="234">
        <f>[8]CoreVPAImp!O$56</f>
        <v>3.7859671999999997E-2</v>
      </c>
      <c r="P68" s="234">
        <f>[8]CoreVPAImp!P$56</f>
        <v>2.8418905999999997E-2</v>
      </c>
      <c r="Q68" s="234">
        <f>[8]CoreVPAImp!Q$56</f>
        <v>2.0396861999999995E-2</v>
      </c>
      <c r="R68" s="234">
        <f>[8]CoreVPAImp!R$56</f>
        <v>2.3498919999999996E-2</v>
      </c>
      <c r="S68" s="234">
        <f>[8]CoreVPAImp!S$56</f>
        <v>1.5068199999999999E-2</v>
      </c>
      <c r="T68" s="234">
        <f>[8]CoreVPAImp!T$56</f>
        <v>1.3624259999999999E-2</v>
      </c>
      <c r="U68" s="234">
        <f>[8]CoreVPAImp!U$56</f>
        <v>9.1571019999999986E-3</v>
      </c>
      <c r="V68" s="234">
        <f>[8]CoreVPAImp!V$56</f>
        <v>0</v>
      </c>
      <c r="W68" s="234">
        <f>[8]CoreVPAImp!W$56</f>
        <v>0</v>
      </c>
      <c r="X68" s="234">
        <f>[8]CoreVPAImp!X$56</f>
        <v>0</v>
      </c>
      <c r="Y68" s="234">
        <f>[8]CoreVPAImp!Y$56</f>
        <v>0</v>
      </c>
      <c r="Z68" s="234">
        <f>[8]CoreVPAImp!Z$56</f>
        <v>0</v>
      </c>
      <c r="AA68" s="234">
        <f>[8]CoreVPAImp!AA$56</f>
        <v>0</v>
      </c>
      <c r="AB68" s="234"/>
    </row>
    <row r="69" spans="1:54">
      <c r="A69" s="236" t="s">
        <v>88</v>
      </c>
      <c r="B69" s="234">
        <f>[9]CoreVPAImp!B$56</f>
        <v>0.36342773519999994</v>
      </c>
      <c r="C69" s="234">
        <f>[9]CoreVPAImp!C$56</f>
        <v>0.38708292100000002</v>
      </c>
      <c r="D69" s="234">
        <f>[9]CoreVPAImp!D$56</f>
        <v>0.3569860346</v>
      </c>
      <c r="E69" s="234">
        <f>[9]CoreVPAImp!E$56</f>
        <v>0.2933646372</v>
      </c>
      <c r="F69" s="234">
        <f>[9]CoreVPAImp!F$56</f>
        <v>0.29399473760000006</v>
      </c>
      <c r="G69" s="234">
        <f>[9]CoreVPAImp!G$56</f>
        <v>0.28193733580000002</v>
      </c>
      <c r="H69" s="234">
        <f>[9]CoreVPAImp!H$56</f>
        <v>0.27589741639999998</v>
      </c>
      <c r="I69" s="234">
        <f>[9]CoreVPAImp!I$56</f>
        <v>0.28879201240000008</v>
      </c>
      <c r="J69" s="234">
        <f>[9]CoreVPAImp!J$56</f>
        <v>0.25412383599999999</v>
      </c>
      <c r="K69" s="234">
        <f>[9]CoreVPAImp!K$56</f>
        <v>0.13362484159999999</v>
      </c>
      <c r="L69" s="234">
        <f>[9]CoreVPAImp!L$56</f>
        <v>0.14593798000000002</v>
      </c>
      <c r="M69" s="234">
        <f>[9]CoreVPAImp!M$56</f>
        <v>0.1055821</v>
      </c>
      <c r="N69" s="234">
        <f>[9]CoreVPAImp!N$56</f>
        <v>8.7836480000000008E-2</v>
      </c>
      <c r="O69" s="234">
        <f>[9]CoreVPAImp!O$56</f>
        <v>9.6038284400000007E-2</v>
      </c>
      <c r="P69" s="234">
        <f>[9]CoreVPAImp!P$56</f>
        <v>0.10889528800000001</v>
      </c>
      <c r="Q69" s="234">
        <f>[9]CoreVPAImp!Q$56</f>
        <v>0.116560942</v>
      </c>
      <c r="R69" s="234">
        <f>[9]CoreVPAImp!R$56</f>
        <v>0.10957447200000001</v>
      </c>
      <c r="S69" s="234">
        <f>[9]CoreVPAImp!S$56</f>
        <v>7.3615834000000005E-2</v>
      </c>
      <c r="T69" s="234">
        <f>[9]CoreVPAImp!T$56</f>
        <v>6.7285929999999994E-2</v>
      </c>
      <c r="U69" s="234">
        <f>[9]CoreVPAImp!U$56</f>
        <v>7.5218819999999992E-2</v>
      </c>
      <c r="V69" s="234">
        <f>[9]CoreVPAImp!V$56</f>
        <v>0</v>
      </c>
      <c r="W69" s="234">
        <f>[9]CoreVPAImp!W$56</f>
        <v>0</v>
      </c>
      <c r="X69" s="234">
        <f>[9]CoreVPAImp!X$56</f>
        <v>0</v>
      </c>
      <c r="Y69" s="234">
        <f>[9]CoreVPAImp!Y$56</f>
        <v>0</v>
      </c>
      <c r="Z69" s="234">
        <f>[9]CoreVPAImp!Z$56</f>
        <v>0</v>
      </c>
      <c r="AA69" s="234">
        <f>[9]CoreVPAImp!AA$56</f>
        <v>0</v>
      </c>
      <c r="AB69" s="234"/>
    </row>
    <row r="70" spans="1:54">
      <c r="A70" s="236" t="s">
        <v>91</v>
      </c>
      <c r="B70" s="234">
        <f>[10]CoreVPAImp!B$56</f>
        <v>4.1578451200000012E-2</v>
      </c>
      <c r="C70" s="234">
        <f>[10]CoreVPAImp!C$56</f>
        <v>3.6033920000000004E-2</v>
      </c>
      <c r="D70" s="234">
        <f>[10]CoreVPAImp!D$56</f>
        <v>2.1689959200000001E-2</v>
      </c>
      <c r="E70" s="234">
        <f>[10]CoreVPAImp!E$56</f>
        <v>9.2298600000000029E-3</v>
      </c>
      <c r="F70" s="234">
        <f>[10]CoreVPAImp!F$56</f>
        <v>1.2705140000000002E-2</v>
      </c>
      <c r="G70" s="234">
        <f>[10]CoreVPAImp!G$56</f>
        <v>1.4732076E-2</v>
      </c>
      <c r="H70" s="234">
        <f>[10]CoreVPAImp!H$56</f>
        <v>2.3703016000000007E-2</v>
      </c>
      <c r="I70" s="234">
        <f>[10]CoreVPAImp!I$56</f>
        <v>3.6096899999999994E-2</v>
      </c>
      <c r="J70" s="234">
        <f>[10]CoreVPAImp!J$56</f>
        <v>3.331692E-2</v>
      </c>
      <c r="K70" s="234">
        <f>[10]CoreVPAImp!K$56</f>
        <v>2.2609859999999999E-2</v>
      </c>
      <c r="L70" s="234">
        <f>[10]CoreVPAImp!L$56</f>
        <v>1.9164020000000004E-2</v>
      </c>
      <c r="M70" s="234">
        <f>[10]CoreVPAImp!M$56</f>
        <v>2.7377559200000002E-2</v>
      </c>
      <c r="N70" s="234">
        <f>[10]CoreVPAImp!N$56</f>
        <v>1.3244322000000003E-2</v>
      </c>
      <c r="O70" s="234">
        <f>[10]CoreVPAImp!O$56</f>
        <v>3.1643976000000004E-3</v>
      </c>
      <c r="P70" s="234">
        <f>[10]CoreVPAImp!P$56</f>
        <v>5.9029152000000008E-3</v>
      </c>
      <c r="Q70" s="234">
        <f>[10]CoreVPAImp!Q$56</f>
        <v>1.138626E-2</v>
      </c>
      <c r="R70" s="234">
        <f>[10]CoreVPAImp!R$56</f>
        <v>6.3809200000000017E-3</v>
      </c>
      <c r="S70" s="234">
        <f>[10]CoreVPAImp!S$56</f>
        <v>7.256518977777778E-3</v>
      </c>
      <c r="T70" s="234">
        <f>[10]CoreVPAImp!T$56</f>
        <v>4.2005599999999999E-3</v>
      </c>
      <c r="U70" s="234">
        <f>[10]CoreVPAImp!U$56</f>
        <v>1.8928E-3</v>
      </c>
      <c r="V70" s="234">
        <f>[10]CoreVPAImp!V$56</f>
        <v>0</v>
      </c>
      <c r="W70" s="234">
        <f>[10]CoreVPAImp!W$56</f>
        <v>0</v>
      </c>
      <c r="X70" s="234">
        <f>[10]CoreVPAImp!X$56</f>
        <v>0</v>
      </c>
      <c r="Y70" s="234">
        <f>[10]CoreVPAImp!Y$56</f>
        <v>0</v>
      </c>
      <c r="Z70" s="234">
        <f>[10]CoreVPAImp!Z$56</f>
        <v>0</v>
      </c>
      <c r="AA70" s="234">
        <f>[10]CoreVPAImp!AA$56</f>
        <v>0</v>
      </c>
      <c r="AB70" s="234"/>
    </row>
    <row r="71" spans="1:54">
      <c r="A71" s="236" t="s">
        <v>90</v>
      </c>
      <c r="B71" s="234">
        <f>[11]CoreVPAImp!B$56</f>
        <v>0.32748597039999999</v>
      </c>
      <c r="C71" s="234">
        <f>[11]CoreVPAImp!C$56</f>
        <v>0.36053024519999999</v>
      </c>
      <c r="D71" s="234">
        <f>[11]CoreVPAImp!D$56</f>
        <v>0.26780619880000001</v>
      </c>
      <c r="E71" s="234">
        <f>[11]CoreVPAImp!E$56</f>
        <v>0.19251051040000003</v>
      </c>
      <c r="F71" s="234">
        <f>[11]CoreVPAImp!F$56</f>
        <v>0.22454574600000002</v>
      </c>
      <c r="G71" s="234">
        <f>[11]CoreVPAImp!G$56</f>
        <v>0.23634474480000003</v>
      </c>
      <c r="H71" s="234">
        <f>[11]CoreVPAImp!H$56</f>
        <v>0.17812802479999998</v>
      </c>
      <c r="I71" s="234">
        <f>[11]CoreVPAImp!I$56</f>
        <v>0.13805960440000001</v>
      </c>
      <c r="J71" s="234">
        <f>[11]CoreVPAImp!J$56</f>
        <v>0.137056596</v>
      </c>
      <c r="K71" s="234">
        <f>[11]CoreVPAImp!K$56</f>
        <v>4.3895823999999993E-2</v>
      </c>
      <c r="L71" s="234">
        <f>[11]CoreVPAImp!L$56</f>
        <v>5.6889669199999993E-2</v>
      </c>
      <c r="M71" s="234">
        <f>[11]CoreVPAImp!M$56</f>
        <v>4.6704407599999997E-2</v>
      </c>
      <c r="N71" s="234">
        <f>[11]CoreVPAImp!N$56</f>
        <v>3.4255759599999998E-2</v>
      </c>
      <c r="O71" s="234">
        <f>[11]CoreVPAImp!O$56</f>
        <v>2.8456712399999994E-2</v>
      </c>
      <c r="P71" s="234">
        <f>[11]CoreVPAImp!P$56</f>
        <v>3.9589367199999989E-2</v>
      </c>
      <c r="Q71" s="234">
        <f>[11]CoreVPAImp!Q$56</f>
        <v>2.7906129999999998E-2</v>
      </c>
      <c r="R71" s="234">
        <f>[11]CoreVPAImp!R$56</f>
        <v>2.79642352E-2</v>
      </c>
      <c r="S71" s="234">
        <f>[11]CoreVPAImp!S$56</f>
        <v>3.1369906400000001E-2</v>
      </c>
      <c r="T71" s="234">
        <f>[11]CoreVPAImp!T$56</f>
        <v>4.7865732799999991E-2</v>
      </c>
      <c r="U71" s="234">
        <f>[11]CoreVPAImp!U$56</f>
        <v>3.5399130799999998E-2</v>
      </c>
      <c r="V71" s="234">
        <f>[11]CoreVPAImp!V$56</f>
        <v>0</v>
      </c>
      <c r="W71" s="234">
        <f>[11]CoreVPAImp!W$56</f>
        <v>0</v>
      </c>
      <c r="X71" s="234">
        <f>[11]CoreVPAImp!X$56</f>
        <v>0</v>
      </c>
      <c r="Y71" s="234">
        <f>[11]CoreVPAImp!Y$56</f>
        <v>0</v>
      </c>
      <c r="Z71" s="234">
        <f>[11]CoreVPAImp!Z$56</f>
        <v>0</v>
      </c>
      <c r="AA71" s="234">
        <f>[11]CoreVPAImp!AA$56</f>
        <v>0</v>
      </c>
      <c r="AB71" s="234"/>
    </row>
    <row r="72" spans="1:54">
      <c r="A72" s="236" t="s">
        <v>93</v>
      </c>
      <c r="B72" s="234">
        <f>[12]CoreVPAImp!B$56</f>
        <v>3.8039519200000003E-2</v>
      </c>
      <c r="C72" s="234">
        <f>[12]CoreVPAImp!C$56</f>
        <v>3.0234619200000007E-2</v>
      </c>
      <c r="D72" s="234">
        <f>[12]CoreVPAImp!D$56</f>
        <v>3.8644082000000003E-2</v>
      </c>
      <c r="E72" s="234">
        <f>[12]CoreVPAImp!E$56</f>
        <v>3.7870508800000008E-2</v>
      </c>
      <c r="F72" s="234">
        <f>[12]CoreVPAImp!F$56</f>
        <v>4.6953084000000006E-2</v>
      </c>
      <c r="G72" s="234">
        <f>[12]CoreVPAImp!G$56</f>
        <v>4.4325818400000001E-2</v>
      </c>
      <c r="H72" s="234">
        <f>[12]CoreVPAImp!H$56</f>
        <v>4.0010942799999998E-2</v>
      </c>
      <c r="I72" s="234">
        <f>[12]CoreVPAImp!I$56</f>
        <v>5.18762132E-2</v>
      </c>
      <c r="J72" s="234">
        <f>[12]CoreVPAImp!J$56</f>
        <v>4.4289693200000001E-2</v>
      </c>
      <c r="K72" s="234">
        <f>[12]CoreVPAImp!K$56</f>
        <v>3.1198320000000002E-2</v>
      </c>
      <c r="L72" s="234">
        <f>[12]CoreVPAImp!L$56</f>
        <v>3.4467100000000007E-2</v>
      </c>
      <c r="M72" s="234">
        <f>[12]CoreVPAImp!M$56</f>
        <v>2.6090638000000003E-2</v>
      </c>
      <c r="N72" s="234">
        <f>[12]CoreVPAImp!N$56</f>
        <v>2.45346356E-2</v>
      </c>
      <c r="O72" s="234">
        <f>[12]CoreVPAImp!O$56</f>
        <v>1.848458E-2</v>
      </c>
      <c r="P72" s="234">
        <f>[12]CoreVPAImp!P$56</f>
        <v>1.6871000000000004E-2</v>
      </c>
      <c r="Q72" s="234">
        <f>[12]CoreVPAImp!Q$56</f>
        <v>1.7950880000000002E-2</v>
      </c>
      <c r="R72" s="234">
        <f>[12]CoreVPAImp!R$56</f>
        <v>1.5797240000000001E-2</v>
      </c>
      <c r="S72" s="234">
        <f>[12]CoreVPAImp!S$56</f>
        <v>1.5194440000000002E-2</v>
      </c>
      <c r="T72" s="234">
        <f>[12]CoreVPAImp!T$56</f>
        <v>1.0610600000000001E-2</v>
      </c>
      <c r="U72" s="234">
        <f>[12]CoreVPAImp!U$56</f>
        <v>8.463420000000001E-3</v>
      </c>
      <c r="V72" s="234">
        <f>[12]CoreVPAImp!V$56</f>
        <v>0</v>
      </c>
      <c r="W72" s="234">
        <f>[12]CoreVPAImp!W$56</f>
        <v>0</v>
      </c>
      <c r="X72" s="234">
        <f>[12]CoreVPAImp!X$56</f>
        <v>0</v>
      </c>
      <c r="Y72" s="234">
        <f>[12]CoreVPAImp!Y$56</f>
        <v>0</v>
      </c>
      <c r="Z72" s="234">
        <f>[12]CoreVPAImp!Z$56</f>
        <v>0</v>
      </c>
      <c r="AA72" s="234">
        <f>[12]CoreVPAImp!AA$56</f>
        <v>0</v>
      </c>
      <c r="AB72" s="234"/>
    </row>
    <row r="73" spans="1:54">
      <c r="A73" s="232" t="s">
        <v>19</v>
      </c>
      <c r="B73" s="234">
        <f>B64-SUM(B66:B72)</f>
        <v>8.6676968259999931E-2</v>
      </c>
      <c r="C73" s="234">
        <f>C64-SUM(C66:C72)</f>
        <v>8.9990861928000321E-2</v>
      </c>
      <c r="D73" s="234">
        <f>D64-SUM(D66:D72)</f>
        <v>7.8743985748000012E-2</v>
      </c>
      <c r="E73" s="234">
        <f>E64-SUM(E66:E72)</f>
        <v>7.2875201491999997E-2</v>
      </c>
      <c r="F73" s="234">
        <f>F64-SUM(F66:F72)</f>
        <v>7.4611388451999994E-2</v>
      </c>
      <c r="G73" s="234">
        <f>G64-SUM(G66:G72)</f>
        <v>8.252341860000012E-2</v>
      </c>
      <c r="H73" s="234">
        <f>H64-SUM(H66:H72)</f>
        <v>7.200010840000004E-2</v>
      </c>
      <c r="I73" s="234">
        <f>I64-SUM(I66:I72)</f>
        <v>7.7892837999999909E-2</v>
      </c>
      <c r="J73" s="234">
        <f>J64-SUM(J66:J72)</f>
        <v>6.6513151999999964E-2</v>
      </c>
      <c r="K73" s="234">
        <f>K64-SUM(K66:K72)</f>
        <v>3.7402380399999879E-2</v>
      </c>
      <c r="L73" s="234">
        <f>L64-SUM(L66:L72)</f>
        <v>4.160397640000002E-2</v>
      </c>
      <c r="M73" s="234">
        <f>M64-SUM(M66:M72)</f>
        <v>3.739700190000006E-2</v>
      </c>
      <c r="N73" s="234">
        <f>N64-SUM(N66:N72)</f>
        <v>3.3156853700000044E-2</v>
      </c>
      <c r="O73" s="234">
        <f>O64-SUM(O66:O72)</f>
        <v>3.0539402000000049E-2</v>
      </c>
      <c r="P73" s="234">
        <f>P64-SUM(P66:P72)</f>
        <v>3.8802874706666657E-2</v>
      </c>
      <c r="Q73" s="234">
        <f>Q64-SUM(Q66:Q72)</f>
        <v>4.5984797336842076E-2</v>
      </c>
      <c r="R73" s="234">
        <f>R64-SUM(R66:R72)</f>
        <v>3.1602325600000064E-2</v>
      </c>
      <c r="S73" s="234">
        <f>S64-SUM(S66:S72)</f>
        <v>3.9985471600000044E-2</v>
      </c>
      <c r="T73" s="234">
        <f>T64-SUM(T66:T72)</f>
        <v>3.9371977199999963E-2</v>
      </c>
      <c r="U73" s="234">
        <f>U64-SUM(U66:U72)</f>
        <v>4.1042690800000003E-2</v>
      </c>
      <c r="V73" s="234">
        <f>V64-SUM(V66:V72)</f>
        <v>0.22637074869999993</v>
      </c>
      <c r="W73" s="234">
        <f>W64-SUM(W66:W72)</f>
        <v>0.22637074869999993</v>
      </c>
      <c r="X73" s="234">
        <f>X64-SUM(X66:X72)</f>
        <v>0.22637074869999993</v>
      </c>
      <c r="Y73" s="234">
        <f>Y64-SUM(Y66:Y72)</f>
        <v>0.22637074869999993</v>
      </c>
      <c r="Z73" s="234">
        <f>Z64-SUM(Z66:Z72)</f>
        <v>0.22637074869999993</v>
      </c>
      <c r="AA73" s="234">
        <f>AA64-SUM(AA66:AA72)</f>
        <v>0.22637074869999993</v>
      </c>
      <c r="AB73" s="234"/>
    </row>
    <row r="74" spans="1:54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</row>
    <row r="75" spans="1:54">
      <c r="A75" s="232"/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</row>
    <row r="76" spans="1:54">
      <c r="A76" s="232"/>
      <c r="B76" s="232"/>
      <c r="C76" s="232"/>
      <c r="D76" s="232"/>
      <c r="E76" s="232"/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</row>
    <row r="77" spans="1:54">
      <c r="A77" s="232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</row>
    <row r="78" spans="1:54">
      <c r="A78" s="232" t="str">
        <f>A66</f>
        <v>Belgium</v>
      </c>
      <c r="AC78" s="232">
        <f>[6]CoreVPAImp!AB$56</f>
        <v>7.048131441972</v>
      </c>
      <c r="AD78" s="232">
        <f>[6]CoreVPAImp!AC$56</f>
        <v>5.6779508523999995</v>
      </c>
      <c r="AE78" s="232">
        <f>[6]CoreVPAImp!AD$56</f>
        <v>4.2072259295999999</v>
      </c>
      <c r="AF78" s="232">
        <f>[6]CoreVPAImp!AE$56</f>
        <v>6.2149677744000007</v>
      </c>
      <c r="AG78" s="232">
        <f>[6]CoreVPAImp!AF$56</f>
        <v>7.2848816915000008</v>
      </c>
      <c r="AH78" s="232">
        <f>[6]CoreVPAImp!AG$56</f>
        <v>8.3465400017999993</v>
      </c>
      <c r="AI78" s="232">
        <f>[6]CoreVPAImp!AH$56</f>
        <v>9.8472564519999999</v>
      </c>
      <c r="AJ78" s="232">
        <f>[6]CoreVPAImp!AI$56</f>
        <v>12.78355803</v>
      </c>
      <c r="AK78" s="232">
        <f>[6]CoreVPAImp!AJ$56</f>
        <v>11.370837164800001</v>
      </c>
      <c r="AL78" s="232">
        <f>[6]CoreVPAImp!AK$56</f>
        <v>8.6451712512000007</v>
      </c>
      <c r="AM78" s="232">
        <f>[6]CoreVPAImp!AL$56</f>
        <v>9.3836267451000008</v>
      </c>
      <c r="AN78" s="232">
        <f>[6]CoreVPAImp!AM$56</f>
        <v>11.058664655999999</v>
      </c>
      <c r="AO78" s="232">
        <f>[6]CoreVPAImp!AN$56</f>
        <v>14.871148863999998</v>
      </c>
      <c r="AP78" s="232">
        <f>[6]CoreVPAImp!AO$56</f>
        <v>16.845277750200001</v>
      </c>
      <c r="AQ78" s="232">
        <f>[6]CoreVPAImp!AP$56</f>
        <v>22.197284762000002</v>
      </c>
      <c r="AR78" s="232">
        <f>[6]CoreVPAImp!AQ$56</f>
        <v>16.6370246175</v>
      </c>
      <c r="AS78" s="232">
        <f>[6]CoreVPAImp!AR$56</f>
        <v>8.3829820702999989</v>
      </c>
      <c r="AT78" s="232">
        <f>[6]CoreVPAImp!AS$56</f>
        <v>7.9121284670999996</v>
      </c>
      <c r="AU78" s="232">
        <f>[6]CoreVPAImp!AT$56</f>
        <v>11.256894002999999</v>
      </c>
      <c r="AV78" s="232">
        <f>[6]CoreVPAImp!AU$56</f>
        <v>10.186115832083335</v>
      </c>
      <c r="AW78" s="232">
        <f>[6]CoreVPAImp!AV$56</f>
        <v>0</v>
      </c>
      <c r="AX78" s="232">
        <f>[6]CoreVPAImp!AW$56</f>
        <v>0</v>
      </c>
      <c r="AY78" s="232">
        <f>[6]CoreVPAImp!AX$56</f>
        <v>0</v>
      </c>
      <c r="AZ78" s="232">
        <f>[6]CoreVPAImp!AY$56</f>
        <v>0</v>
      </c>
      <c r="BA78" s="232">
        <f>[6]CoreVPAImp!AZ$56</f>
        <v>0</v>
      </c>
      <c r="BB78" s="232">
        <f>[6]CoreVPAImp!BA$56</f>
        <v>0</v>
      </c>
    </row>
    <row r="79" spans="1:54">
      <c r="A79" s="232" t="str">
        <f>A67</f>
        <v>France</v>
      </c>
      <c r="AC79" s="232">
        <f>[7]CoreVPAImp!AB$56</f>
        <v>19.938253650894001</v>
      </c>
      <c r="AD79" s="232">
        <f>[7]CoreVPAImp!AC$56</f>
        <v>21.733584309599998</v>
      </c>
      <c r="AE79" s="232">
        <f>[7]CoreVPAImp!AD$56</f>
        <v>19.180204310400001</v>
      </c>
      <c r="AF79" s="232">
        <f>[7]CoreVPAImp!AE$56</f>
        <v>15.9704750352</v>
      </c>
      <c r="AG79" s="232">
        <f>[7]CoreVPAImp!AF$56</f>
        <v>19.666906095900003</v>
      </c>
      <c r="AH79" s="232">
        <f>[7]CoreVPAImp!AG$56</f>
        <v>20.044347008400003</v>
      </c>
      <c r="AI79" s="232">
        <f>[7]CoreVPAImp!AH$56</f>
        <v>20.0205646008</v>
      </c>
      <c r="AJ79" s="232">
        <f>[7]CoreVPAImp!AI$56</f>
        <v>23.145753663499999</v>
      </c>
      <c r="AK79" s="232">
        <f>[7]CoreVPAImp!AJ$56</f>
        <v>20.332125934</v>
      </c>
      <c r="AL79" s="232">
        <f>[7]CoreVPAImp!AK$56</f>
        <v>13.140716261200001</v>
      </c>
      <c r="AM79" s="232">
        <f>[7]CoreVPAImp!AL$56</f>
        <v>12.4080018345</v>
      </c>
      <c r="AN79" s="232">
        <f>[7]CoreVPAImp!AM$56</f>
        <v>8.1655429919999989</v>
      </c>
      <c r="AO79" s="232">
        <f>[7]CoreVPAImp!AN$56</f>
        <v>9.0037537743999998</v>
      </c>
      <c r="AP79" s="232">
        <f>[7]CoreVPAImp!AO$56</f>
        <v>9.590789151600001</v>
      </c>
      <c r="AQ79" s="232">
        <f>[7]CoreVPAImp!AP$56</f>
        <v>9.3328360504999992</v>
      </c>
      <c r="AR79" s="232">
        <f>[7]CoreVPAImp!AQ$56</f>
        <v>6.1412777719999996</v>
      </c>
      <c r="AS79" s="232">
        <f>[7]CoreVPAImp!AR$56</f>
        <v>6.4881685122999997</v>
      </c>
      <c r="AT79" s="232">
        <f>[7]CoreVPAImp!AS$56</f>
        <v>5.0649444274000004</v>
      </c>
      <c r="AU79" s="232">
        <f>[7]CoreVPAImp!AT$56</f>
        <v>3.4966658269999997</v>
      </c>
      <c r="AV79" s="232">
        <f>[7]CoreVPAImp!AU$56</f>
        <v>2.7852568725000002</v>
      </c>
      <c r="AW79" s="232">
        <f>[7]CoreVPAImp!AV$56</f>
        <v>0</v>
      </c>
      <c r="AX79" s="232">
        <f>[7]CoreVPAImp!AW$56</f>
        <v>0</v>
      </c>
      <c r="AY79" s="232">
        <f>[7]CoreVPAImp!AX$56</f>
        <v>0</v>
      </c>
      <c r="AZ79" s="232">
        <f>[7]CoreVPAImp!AY$56</f>
        <v>0</v>
      </c>
      <c r="BA79" s="232">
        <f>[7]CoreVPAImp!AZ$56</f>
        <v>0</v>
      </c>
      <c r="BB79" s="232">
        <f>[7]CoreVPAImp!BA$56</f>
        <v>0</v>
      </c>
    </row>
    <row r="80" spans="1:54">
      <c r="A80" s="232" t="str">
        <f>A68</f>
        <v>Germany</v>
      </c>
      <c r="AC80" s="232">
        <f>[8]CoreVPAImp!AB$56</f>
        <v>11.588223185285999</v>
      </c>
      <c r="AD80" s="232">
        <f>[8]CoreVPAImp!AC$56</f>
        <v>13.423315492</v>
      </c>
      <c r="AE80" s="232">
        <f>[8]CoreVPAImp!AD$56</f>
        <v>10.729897190399999</v>
      </c>
      <c r="AF80" s="232">
        <f>[8]CoreVPAImp!AE$56</f>
        <v>13.821374896000002</v>
      </c>
      <c r="AG80" s="232">
        <f>[8]CoreVPAImp!AF$56</f>
        <v>17.1554185082</v>
      </c>
      <c r="AH80" s="232">
        <f>[8]CoreVPAImp!AG$56</f>
        <v>20.262899299499999</v>
      </c>
      <c r="AI80" s="232">
        <f>[8]CoreVPAImp!AH$56</f>
        <v>17.402097437200002</v>
      </c>
      <c r="AJ80" s="232">
        <f>[8]CoreVPAImp!AI$56</f>
        <v>19.07692144</v>
      </c>
      <c r="AK80" s="232">
        <f>[8]CoreVPAImp!AJ$56</f>
        <v>22.126750499200003</v>
      </c>
      <c r="AL80" s="232">
        <f>[8]CoreVPAImp!AK$56</f>
        <v>12.825088363999999</v>
      </c>
      <c r="AM80" s="232">
        <f>[8]CoreVPAImp!AL$56</f>
        <v>13.983271488</v>
      </c>
      <c r="AN80" s="232">
        <f>[8]CoreVPAImp!AM$56</f>
        <v>11.175662255999999</v>
      </c>
      <c r="AO80" s="232">
        <f>[8]CoreVPAImp!AN$56</f>
        <v>14.3185024224</v>
      </c>
      <c r="AP80" s="232">
        <f>[8]CoreVPAImp!AO$56</f>
        <v>10.715191814100001</v>
      </c>
      <c r="AQ80" s="232">
        <f>[8]CoreVPAImp!AP$56</f>
        <v>8.4535311275000016</v>
      </c>
      <c r="AR80" s="232">
        <f>[8]CoreVPAImp!AQ$56</f>
        <v>5.4780475189999995</v>
      </c>
      <c r="AS80" s="232">
        <f>[8]CoreVPAImp!AR$56</f>
        <v>6.0387527226</v>
      </c>
      <c r="AT80" s="232">
        <f>[8]CoreVPAImp!AS$56</f>
        <v>3.9037630775000003</v>
      </c>
      <c r="AU80" s="232">
        <f>[8]CoreVPAImp!AT$56</f>
        <v>3.5552139020000002</v>
      </c>
      <c r="AV80" s="232">
        <f>[8]CoreVPAImp!AU$56</f>
        <v>2.4085092437499998</v>
      </c>
      <c r="AW80" s="232">
        <f>[8]CoreVPAImp!AV$56</f>
        <v>0</v>
      </c>
      <c r="AX80" s="232">
        <f>[8]CoreVPAImp!AW$56</f>
        <v>0</v>
      </c>
      <c r="AY80" s="232">
        <f>[8]CoreVPAImp!AX$56</f>
        <v>0</v>
      </c>
      <c r="AZ80" s="232">
        <f>[8]CoreVPAImp!AY$56</f>
        <v>0</v>
      </c>
      <c r="BA80" s="232">
        <f>[8]CoreVPAImp!AZ$56</f>
        <v>0</v>
      </c>
      <c r="BB80" s="232">
        <f>[8]CoreVPAImp!BA$56</f>
        <v>0</v>
      </c>
    </row>
    <row r="81" spans="1:54">
      <c r="A81" s="232" t="str">
        <f>A69</f>
        <v>Italy</v>
      </c>
      <c r="AC81" s="232">
        <f>[9]CoreVPAImp!AB$56</f>
        <v>83.996226649460993</v>
      </c>
      <c r="AD81" s="232">
        <f>[9]CoreVPAImp!AC$56</f>
        <v>85.722411318399992</v>
      </c>
      <c r="AE81" s="232">
        <f>[9]CoreVPAImp!AD$56</f>
        <v>82.959032164800007</v>
      </c>
      <c r="AF81" s="232">
        <f>[9]CoreVPAImp!AE$56</f>
        <v>78.785530275200003</v>
      </c>
      <c r="AG81" s="232">
        <f>[9]CoreVPAImp!AF$56</f>
        <v>88.363711688700008</v>
      </c>
      <c r="AH81" s="232">
        <f>[9]CoreVPAImp!AG$56</f>
        <v>87.928443302700018</v>
      </c>
      <c r="AI81" s="232">
        <f>[9]CoreVPAImp!AH$56</f>
        <v>81.608081101600007</v>
      </c>
      <c r="AJ81" s="232">
        <f>[9]CoreVPAImp!AI$56</f>
        <v>98.560536745500016</v>
      </c>
      <c r="AK81" s="232">
        <f>[9]CoreVPAImp!AJ$56</f>
        <v>103.3005290168</v>
      </c>
      <c r="AL81" s="232">
        <f>[9]CoreVPAImp!AK$56</f>
        <v>51.586347432399997</v>
      </c>
      <c r="AM81" s="232">
        <f>[9]CoreVPAImp!AL$56</f>
        <v>44.201062524600005</v>
      </c>
      <c r="AN81" s="232">
        <f>[9]CoreVPAImp!AM$56</f>
        <v>40.608960768000003</v>
      </c>
      <c r="AO81" s="232">
        <f>[9]CoreVPAImp!AN$56</f>
        <v>32.474537990399995</v>
      </c>
      <c r="AP81" s="232">
        <f>[9]CoreVPAImp!AO$56</f>
        <v>29.666968974300001</v>
      </c>
      <c r="AQ81" s="232">
        <f>[9]CoreVPAImp!AP$56</f>
        <v>34.902215164500006</v>
      </c>
      <c r="AR81" s="232">
        <f>[9]CoreVPAImp!AQ$56</f>
        <v>32.246782046499995</v>
      </c>
      <c r="AS81" s="232">
        <f>[9]CoreVPAImp!AR$56</f>
        <v>29.475797279799995</v>
      </c>
      <c r="AT81" s="232">
        <f>[9]CoreVPAImp!AS$56</f>
        <v>20.630756503499999</v>
      </c>
      <c r="AU81" s="232">
        <f>[9]CoreVPAImp!AT$56</f>
        <v>19.296318846000002</v>
      </c>
      <c r="AV81" s="232">
        <f>[9]CoreVPAImp!AU$56</f>
        <v>19.555240357500001</v>
      </c>
      <c r="AW81" s="232">
        <f>[9]CoreVPAImp!AV$56</f>
        <v>0</v>
      </c>
      <c r="AX81" s="232">
        <f>[9]CoreVPAImp!AW$56</f>
        <v>0</v>
      </c>
      <c r="AY81" s="232">
        <f>[9]CoreVPAImp!AX$56</f>
        <v>0</v>
      </c>
      <c r="AZ81" s="232">
        <f>[9]CoreVPAImp!AY$56</f>
        <v>0</v>
      </c>
      <c r="BA81" s="232">
        <f>[9]CoreVPAImp!AZ$56</f>
        <v>0</v>
      </c>
      <c r="BB81" s="232">
        <f>[9]CoreVPAImp!BA$56</f>
        <v>0</v>
      </c>
    </row>
    <row r="82" spans="1:54">
      <c r="A82" s="232" t="str">
        <f>A70</f>
        <v>Netherlands</v>
      </c>
      <c r="AC82" s="232">
        <f>[10]CoreVPAImp!AB$56</f>
        <v>8.0982387839999994</v>
      </c>
      <c r="AD82" s="232">
        <f>[10]CoreVPAImp!AC$56</f>
        <v>7.4643307331999997</v>
      </c>
      <c r="AE82" s="232">
        <f>[10]CoreVPAImp!AD$56</f>
        <v>4.3656073103999997</v>
      </c>
      <c r="AF82" s="232">
        <f>[10]CoreVPAImp!AE$56</f>
        <v>2.7257870304000003</v>
      </c>
      <c r="AG82" s="232">
        <f>[10]CoreVPAImp!AF$56</f>
        <v>3.7469738481000001</v>
      </c>
      <c r="AH82" s="232">
        <f>[10]CoreVPAImp!AG$56</f>
        <v>5.9691880677000002</v>
      </c>
      <c r="AI82" s="232">
        <f>[10]CoreVPAImp!AH$56</f>
        <v>6.5562999731999998</v>
      </c>
      <c r="AJ82" s="232">
        <f>[10]CoreVPAImp!AI$56</f>
        <v>11.663440157</v>
      </c>
      <c r="AK82" s="232">
        <f>[10]CoreVPAImp!AJ$56</f>
        <v>13.111462778800002</v>
      </c>
      <c r="AL82" s="232">
        <f>[10]CoreVPAImp!AK$56</f>
        <v>7.2713448588</v>
      </c>
      <c r="AM82" s="232">
        <f>[10]CoreVPAImp!AL$56</f>
        <v>6.6455418735000009</v>
      </c>
      <c r="AN82" s="232">
        <f>[10]CoreVPAImp!AM$56</f>
        <v>9.4075355040000002</v>
      </c>
      <c r="AO82" s="232">
        <f>[10]CoreVPAImp!AN$56</f>
        <v>4.3337396080000001</v>
      </c>
      <c r="AP82" s="232">
        <f>[10]CoreVPAImp!AO$56</f>
        <v>1.0808064519</v>
      </c>
      <c r="AQ82" s="232">
        <f>[10]CoreVPAImp!AP$56</f>
        <v>1.7681870025000002</v>
      </c>
      <c r="AR82" s="232">
        <f>[10]CoreVPAImp!AQ$56</f>
        <v>1.9443199754999998</v>
      </c>
      <c r="AS82" s="232">
        <f>[10]CoreVPAImp!AR$56</f>
        <v>1.6409073015</v>
      </c>
      <c r="AT82" s="232">
        <f>[10]CoreVPAImp!AS$56</f>
        <v>0.89053912089999987</v>
      </c>
      <c r="AU82" s="232">
        <f>[10]CoreVPAImp!AT$56</f>
        <v>1.227553839</v>
      </c>
      <c r="AV82" s="232">
        <f>[10]CoreVPAImp!AU$56</f>
        <v>0.79969710291666662</v>
      </c>
      <c r="AW82" s="232">
        <f>[10]CoreVPAImp!AV$56</f>
        <v>0</v>
      </c>
      <c r="AX82" s="232">
        <f>[10]CoreVPAImp!AW$56</f>
        <v>0</v>
      </c>
      <c r="AY82" s="232">
        <f>[10]CoreVPAImp!AX$56</f>
        <v>0</v>
      </c>
      <c r="AZ82" s="232">
        <f>[10]CoreVPAImp!AY$56</f>
        <v>0</v>
      </c>
      <c r="BA82" s="232">
        <f>[10]CoreVPAImp!AZ$56</f>
        <v>0</v>
      </c>
      <c r="BB82" s="232">
        <f>[10]CoreVPAImp!BA$56</f>
        <v>0</v>
      </c>
    </row>
    <row r="83" spans="1:54">
      <c r="A83" s="232" t="str">
        <f>A71</f>
        <v>Spain</v>
      </c>
      <c r="AC83" s="232">
        <f>[11]CoreVPAImp!AB$56</f>
        <v>64.011213243216005</v>
      </c>
      <c r="AD83" s="232">
        <f>[11]CoreVPAImp!AC$56</f>
        <v>70.714790173600008</v>
      </c>
      <c r="AE83" s="232">
        <f>[11]CoreVPAImp!AD$56</f>
        <v>56.763483863999994</v>
      </c>
      <c r="AF83" s="232">
        <f>[11]CoreVPAImp!AE$56</f>
        <v>56.854421948800002</v>
      </c>
      <c r="AG83" s="232">
        <f>[11]CoreVPAImp!AF$56</f>
        <v>77.078673987000016</v>
      </c>
      <c r="AH83" s="232">
        <f>[11]CoreVPAImp!AG$56</f>
        <v>78.332142645900007</v>
      </c>
      <c r="AI83" s="232">
        <f>[11]CoreVPAImp!AH$56</f>
        <v>59.12092169080001</v>
      </c>
      <c r="AJ83" s="232">
        <f>[11]CoreVPAImp!AI$56</f>
        <v>53.387711007500002</v>
      </c>
      <c r="AK83" s="232">
        <f>[11]CoreVPAImp!AJ$56</f>
        <v>51.886094051200011</v>
      </c>
      <c r="AL83" s="232">
        <f>[11]CoreVPAImp!AK$56</f>
        <v>16.030655383599999</v>
      </c>
      <c r="AM83" s="232">
        <f>[11]CoreVPAImp!AL$56</f>
        <v>18.294952979700003</v>
      </c>
      <c r="AN83" s="232">
        <f>[11]CoreVPAImp!AM$56</f>
        <v>18.085825872000001</v>
      </c>
      <c r="AO83" s="232">
        <f>[11]CoreVPAImp!AN$56</f>
        <v>13.452741227200001</v>
      </c>
      <c r="AP83" s="232">
        <f>[11]CoreVPAImp!AO$56</f>
        <v>12.7958092113</v>
      </c>
      <c r="AQ83" s="232">
        <f>[11]CoreVPAImp!AP$56</f>
        <v>16.554209998000001</v>
      </c>
      <c r="AR83" s="232">
        <f>[11]CoreVPAImp!AQ$56</f>
        <v>11.232451516999999</v>
      </c>
      <c r="AS83" s="232">
        <f>[11]CoreVPAImp!AR$56</f>
        <v>10.253644177199998</v>
      </c>
      <c r="AT83" s="232">
        <f>[11]CoreVPAImp!AS$56</f>
        <v>10.1552698247</v>
      </c>
      <c r="AU83" s="232">
        <f>[11]CoreVPAImp!AT$56</f>
        <v>14.118833742000001</v>
      </c>
      <c r="AV83" s="232">
        <f>[11]CoreVPAImp!AU$56</f>
        <v>9.2604723216666667</v>
      </c>
      <c r="AW83" s="232">
        <f>[11]CoreVPAImp!AV$56</f>
        <v>0</v>
      </c>
      <c r="AX83" s="232">
        <f>[11]CoreVPAImp!AW$56</f>
        <v>0</v>
      </c>
      <c r="AY83" s="232">
        <f>[11]CoreVPAImp!AX$56</f>
        <v>0</v>
      </c>
      <c r="AZ83" s="232">
        <f>[11]CoreVPAImp!AY$56</f>
        <v>0</v>
      </c>
      <c r="BA83" s="232">
        <f>[11]CoreVPAImp!AZ$56</f>
        <v>0</v>
      </c>
      <c r="BB83" s="232">
        <f>[11]CoreVPAImp!BA$56</f>
        <v>0</v>
      </c>
    </row>
    <row r="84" spans="1:54">
      <c r="A84" s="233" t="str">
        <f>A72</f>
        <v>UK</v>
      </c>
      <c r="AB84" s="232"/>
      <c r="AC84" s="232">
        <f>[12]CoreVPAImp!AB$56</f>
        <v>11.819226185490001</v>
      </c>
      <c r="AD84" s="232">
        <f>[12]CoreVPAImp!AC$56</f>
        <v>9.3362663863999984</v>
      </c>
      <c r="AE84" s="232">
        <f>[12]CoreVPAImp!AD$56</f>
        <v>12.056072822400001</v>
      </c>
      <c r="AF84" s="232">
        <f>[12]CoreVPAImp!AE$56</f>
        <v>13.814899907200001</v>
      </c>
      <c r="AG84" s="232">
        <f>[12]CoreVPAImp!AF$56</f>
        <v>19.899009128599999</v>
      </c>
      <c r="AH84" s="232">
        <f>[12]CoreVPAImp!AG$56</f>
        <v>18.161113027200003</v>
      </c>
      <c r="AI84" s="232">
        <f>[12]CoreVPAImp!AH$56</f>
        <v>17.552476882400001</v>
      </c>
      <c r="AJ84" s="232">
        <f>[12]CoreVPAImp!AI$56</f>
        <v>25.848541382500002</v>
      </c>
      <c r="AK84" s="232">
        <f>[12]CoreVPAImp!AJ$56</f>
        <v>22.491851595600004</v>
      </c>
      <c r="AL84" s="232">
        <f>[12]CoreVPAImp!AK$56</f>
        <v>14.078076258399999</v>
      </c>
      <c r="AM84" s="232">
        <f>[12]CoreVPAImp!AL$56</f>
        <v>15.665273248500002</v>
      </c>
      <c r="AN84" s="232">
        <f>[12]CoreVPAImp!AM$56</f>
        <v>13.699125792</v>
      </c>
      <c r="AO84" s="232">
        <f>[12]CoreVPAImp!AN$56</f>
        <v>12.4805240736</v>
      </c>
      <c r="AP84" s="232">
        <f>[12]CoreVPAImp!AO$56</f>
        <v>8.8136660456999998</v>
      </c>
      <c r="AQ84" s="232">
        <f>[12]CoreVPAImp!AP$56</f>
        <v>8.1895196509999995</v>
      </c>
      <c r="AR84" s="232">
        <f>[12]CoreVPAImp!AQ$56</f>
        <v>7.807499353499999</v>
      </c>
      <c r="AS84" s="232">
        <f>[12]CoreVPAImp!AR$56</f>
        <v>7.0461247022000002</v>
      </c>
      <c r="AT84" s="232">
        <f>[12]CoreVPAImp!AS$56</f>
        <v>7.2274952464000002</v>
      </c>
      <c r="AU84" s="232">
        <f>[12]CoreVPAImp!AT$56</f>
        <v>5.3672824329999997</v>
      </c>
      <c r="AV84" s="232">
        <f>[12]CoreVPAImp!AU$56</f>
        <v>3.8542272020833335</v>
      </c>
      <c r="AW84" s="232">
        <f>[12]CoreVPAImp!AV$56</f>
        <v>0</v>
      </c>
      <c r="AX84" s="232">
        <f>[12]CoreVPAImp!AW$56</f>
        <v>0</v>
      </c>
      <c r="AY84" s="232">
        <f>[12]CoreVPAImp!AX$56</f>
        <v>0</v>
      </c>
      <c r="AZ84" s="232">
        <f>[12]CoreVPAImp!AY$56</f>
        <v>0</v>
      </c>
      <c r="BA84" s="232">
        <f>[12]CoreVPAImp!AZ$56</f>
        <v>0</v>
      </c>
      <c r="BB84" s="232">
        <f>[12]CoreVPAImp!BA$56</f>
        <v>0</v>
      </c>
    </row>
    <row r="85" spans="1:54">
      <c r="A85" s="232" t="s">
        <v>19</v>
      </c>
      <c r="AB85" s="232"/>
      <c r="AC85" s="232">
        <f>AC64-SUM(AC78:AC84)</f>
        <v>24.862822315787014</v>
      </c>
      <c r="AD85" s="232">
        <f>AD64-SUM(AD78:AD84)</f>
        <v>26.616662334400019</v>
      </c>
      <c r="AE85" s="232">
        <f>AE64-SUM(AE78:AE84)</f>
        <v>22.301806830400011</v>
      </c>
      <c r="AF85" s="232">
        <f>AF64-SUM(AF78:AF84)</f>
        <v>27.401813323199974</v>
      </c>
      <c r="AG85" s="232">
        <f>AG64-SUM(AG78:AG84)</f>
        <v>34.191244386600005</v>
      </c>
      <c r="AH85" s="232">
        <f>AH64-SUM(AH78:AH84)</f>
        <v>35.825591287199984</v>
      </c>
      <c r="AI85" s="232">
        <f>AI64-SUM(AI78:AI84)</f>
        <v>31.693384350000088</v>
      </c>
      <c r="AJ85" s="232">
        <f>AJ64-SUM(AJ78:AJ84)</f>
        <v>37.940997377499968</v>
      </c>
      <c r="AK85" s="232">
        <f>AK64-SUM(AK78:AK84)</f>
        <v>35.844721190799987</v>
      </c>
      <c r="AL85" s="232">
        <f>AL64-SUM(AL78:AL84)</f>
        <v>17.419056041199966</v>
      </c>
      <c r="AM85" s="232">
        <f>AM64-SUM(AM78:AM84)</f>
        <v>16.620802014599988</v>
      </c>
      <c r="AN85" s="232">
        <f>AN64-SUM(AN78:AN84)</f>
        <v>15.160624175999999</v>
      </c>
      <c r="AO85" s="232">
        <f>AO64-SUM(AO78:AO84)</f>
        <v>13.054660080000019</v>
      </c>
      <c r="AP85" s="232">
        <f>AP64-SUM(AP78:AP84)</f>
        <v>10.985109545700013</v>
      </c>
      <c r="AQ85" s="232">
        <f>AQ64-SUM(AQ78:AQ84)</f>
        <v>13.763827269499984</v>
      </c>
      <c r="AR85" s="232">
        <f>AR64-SUM(AR78:AR84)</f>
        <v>14.16746068499998</v>
      </c>
      <c r="AS85" s="232">
        <f>AS64-SUM(AS78:AS84)</f>
        <v>12.274810370199987</v>
      </c>
      <c r="AT85" s="232">
        <f>AT64-SUM(AT78:AT84)</f>
        <v>11.9442774308</v>
      </c>
      <c r="AU85" s="232">
        <f>AU64-SUM(AU78:AU84)</f>
        <v>12.956885341500012</v>
      </c>
      <c r="AV85" s="232">
        <f>AV64-SUM(AV78:AV84)</f>
        <v>11.936361576666677</v>
      </c>
      <c r="AW85" s="232">
        <f>AW64-SUM(AW78:AW84)</f>
        <v>71.275647933500011</v>
      </c>
      <c r="AX85" s="232">
        <f>AX64-SUM(AX78:AX84)</f>
        <v>71.275647933500011</v>
      </c>
      <c r="AY85" s="232">
        <f>AY64-SUM(AY78:AY84)</f>
        <v>71.275647933500011</v>
      </c>
      <c r="AZ85" s="232">
        <f>AZ64-SUM(AZ78:AZ84)</f>
        <v>71.275647933500011</v>
      </c>
      <c r="BA85" s="232">
        <f>BA64-SUM(BA78:BA84)</f>
        <v>71.275647933500011</v>
      </c>
      <c r="BB85" s="232">
        <f>BB64-SUM(BB78:BB84)</f>
        <v>71.275647933500011</v>
      </c>
    </row>
  </sheetData>
  <mergeCells count="2">
    <mergeCell ref="B63:AA63"/>
    <mergeCell ref="AC63:BB6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37:BN170"/>
  <sheetViews>
    <sheetView workbookViewId="0"/>
  </sheetViews>
  <sheetFormatPr defaultColWidth="9.08984375" defaultRowHeight="12.5"/>
  <cols>
    <col min="1" max="1" width="16.7265625" style="230" bestFit="1" customWidth="1"/>
    <col min="2" max="2" width="5.7265625" style="230" customWidth="1"/>
    <col min="3" max="21" width="4.7265625" style="230" customWidth="1"/>
    <col min="22" max="27" width="4.7265625" style="230" hidden="1" customWidth="1"/>
    <col min="28" max="28" width="1.7265625" style="230" customWidth="1"/>
    <col min="29" max="48" width="5.7265625" style="230" customWidth="1"/>
    <col min="49" max="54" width="5.7265625" style="230" hidden="1" customWidth="1"/>
    <col min="55" max="68" width="4.7265625" style="230" customWidth="1"/>
    <col min="69" max="69" width="1.7265625" style="230" customWidth="1"/>
    <col min="70" max="77" width="4.7265625" style="230" customWidth="1"/>
    <col min="78" max="16384" width="9.08984375" style="230"/>
  </cols>
  <sheetData>
    <row r="37" spans="1:66" ht="13">
      <c r="A37" s="231" t="s">
        <v>97</v>
      </c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  <c r="AF37" s="232"/>
      <c r="AG37" s="232"/>
      <c r="AH37" s="232"/>
      <c r="AI37" s="232"/>
      <c r="AJ37" s="232"/>
      <c r="AK37" s="232"/>
      <c r="AL37" s="232"/>
      <c r="AM37" s="232"/>
      <c r="AN37" s="232"/>
      <c r="AO37" s="232"/>
      <c r="AP37" s="232"/>
      <c r="AQ37" s="232"/>
      <c r="AR37" s="232"/>
      <c r="AS37" s="232"/>
      <c r="AT37" s="232"/>
      <c r="AU37" s="232"/>
      <c r="AV37" s="232"/>
      <c r="AW37" s="232"/>
      <c r="AX37" s="232"/>
      <c r="AY37" s="232"/>
      <c r="AZ37" s="232"/>
      <c r="BA37" s="232"/>
      <c r="BB37" s="232"/>
    </row>
    <row r="38" spans="1:66">
      <c r="B38" s="264" t="s">
        <v>36</v>
      </c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4"/>
      <c r="W38" s="264"/>
      <c r="X38" s="264"/>
      <c r="Y38" s="264"/>
      <c r="Z38" s="264"/>
      <c r="AA38" s="264"/>
      <c r="AC38" s="264" t="s">
        <v>96</v>
      </c>
      <c r="AD38" s="264"/>
      <c r="AE38" s="264"/>
      <c r="AF38" s="264"/>
      <c r="AG38" s="264"/>
      <c r="AH38" s="264"/>
      <c r="AI38" s="264"/>
      <c r="AJ38" s="264"/>
      <c r="AK38" s="264"/>
      <c r="AL38" s="264"/>
      <c r="AM38" s="264"/>
      <c r="AN38" s="264"/>
      <c r="AO38" s="264"/>
      <c r="AP38" s="264"/>
      <c r="AQ38" s="264"/>
      <c r="AR38" s="264"/>
      <c r="AS38" s="264"/>
      <c r="AT38" s="264"/>
      <c r="AU38" s="264"/>
      <c r="AV38" s="264"/>
      <c r="AW38" s="264"/>
      <c r="AX38" s="264"/>
      <c r="AY38" s="264"/>
      <c r="AZ38" s="264"/>
      <c r="BA38" s="264"/>
      <c r="BB38" s="264"/>
    </row>
    <row r="39" spans="1:66">
      <c r="A39" s="233" t="s">
        <v>1</v>
      </c>
      <c r="B39" s="234">
        <f>Exports!C$6</f>
        <v>1.5953564093852</v>
      </c>
      <c r="C39" s="234">
        <f>Exports!D$6</f>
        <v>1.5544817345819997</v>
      </c>
      <c r="D39" s="234">
        <f>Exports!E$6</f>
        <v>1.3110416082120002</v>
      </c>
      <c r="E39" s="234">
        <f>Exports!F$6</f>
        <v>1.1523399624519997</v>
      </c>
      <c r="F39" s="234">
        <f>Exports!G$6</f>
        <v>1.3302568170919999</v>
      </c>
      <c r="G39" s="234">
        <f>Exports!H$6</f>
        <v>1.3005613711719999</v>
      </c>
      <c r="H39" s="234">
        <f>Exports!I$6</f>
        <v>1.1835191435479999</v>
      </c>
      <c r="I39" s="234">
        <f>Exports!J$6</f>
        <v>1.2410847970359999</v>
      </c>
      <c r="J39" s="234">
        <f>Exports!K$6</f>
        <v>1.2094272777720003</v>
      </c>
      <c r="K39" s="234">
        <f>Exports!L$6</f>
        <v>0.81109477091999993</v>
      </c>
      <c r="L39" s="234">
        <f>Exports!M$6</f>
        <v>0.95132693244399991</v>
      </c>
      <c r="M39" s="234">
        <f>Exports!N$6</f>
        <v>0.82839917126399998</v>
      </c>
      <c r="N39" s="234">
        <f>Exports!O$6</f>
        <v>0.9759800043839999</v>
      </c>
      <c r="O39" s="234">
        <f>Exports!P$6</f>
        <v>0.90104900482799988</v>
      </c>
      <c r="P39" s="234">
        <f>Exports!Q$6</f>
        <v>0.99924207800800002</v>
      </c>
      <c r="Q39" s="234">
        <f>Exports!R$6</f>
        <v>0.74942138476799991</v>
      </c>
      <c r="R39" s="234">
        <f>Exports!S$6</f>
        <v>0.65885136534971434</v>
      </c>
      <c r="S39" s="234">
        <f>Exports!T$6</f>
        <v>0.58957408971599989</v>
      </c>
      <c r="T39" s="234">
        <f>Exports!U$6</f>
        <v>0.57990155605199989</v>
      </c>
      <c r="U39" s="234">
        <f>Exports!V$6</f>
        <v>0.5707651482613334</v>
      </c>
      <c r="V39" s="234">
        <f>Exports!W$6</f>
        <v>0</v>
      </c>
      <c r="W39" s="234">
        <f>Exports!X$6</f>
        <v>0</v>
      </c>
      <c r="X39" s="234">
        <f>Exports!Y$6</f>
        <v>0</v>
      </c>
      <c r="Y39" s="234">
        <f>Exports!Z$6</f>
        <v>0</v>
      </c>
      <c r="Z39" s="234">
        <f>Exports!AA$6</f>
        <v>0</v>
      </c>
      <c r="AA39" s="234">
        <f>Exports!AB$6</f>
        <v>0</v>
      </c>
      <c r="AB39" s="232"/>
      <c r="AC39" s="232">
        <f>Exports!AD$6</f>
        <v>277.14737700000001</v>
      </c>
      <c r="AD39" s="232">
        <f>Exports!AE$6</f>
        <v>276.45155599999998</v>
      </c>
      <c r="AE39" s="232">
        <f>Exports!AF$6</f>
        <v>252.47406600000002</v>
      </c>
      <c r="AF39" s="232">
        <f>Exports!AG$6</f>
        <v>268.67258900000002</v>
      </c>
      <c r="AG39" s="232">
        <f>Exports!AH$6</f>
        <v>345.03117399999996</v>
      </c>
      <c r="AH39" s="232">
        <f>Exports!AI$6</f>
        <v>339.58204499999999</v>
      </c>
      <c r="AI39" s="232">
        <f>Exports!AJ$6</f>
        <v>304.42052100000001</v>
      </c>
      <c r="AJ39" s="232">
        <f>Exports!AK$6</f>
        <v>353.29427099999992</v>
      </c>
      <c r="AK39" s="232">
        <f>Exports!AL$6</f>
        <v>372.270442</v>
      </c>
      <c r="AL39" s="232">
        <f>Exports!AM$6</f>
        <v>216.22164199999997</v>
      </c>
      <c r="AM39" s="232">
        <f>Exports!AN$6</f>
        <v>235.10013499999997</v>
      </c>
      <c r="AN39" s="232">
        <f>Exports!AO$6</f>
        <v>204.91854500000005</v>
      </c>
      <c r="AO39" s="232">
        <f>Exports!AP$6</f>
        <v>207.69278399999999</v>
      </c>
      <c r="AP39" s="232">
        <f>Exports!AQ$6</f>
        <v>208.506992</v>
      </c>
      <c r="AQ39" s="232">
        <f>Exports!AR$6</f>
        <v>224.26114999999999</v>
      </c>
      <c r="AR39" s="232">
        <f>Exports!AS$6</f>
        <v>176.00139100000001</v>
      </c>
      <c r="AS39" s="232">
        <f>Exports!AT$6</f>
        <v>141.09008299999999</v>
      </c>
      <c r="AT39" s="232">
        <f>Exports!AU$6</f>
        <v>143.82708400000001</v>
      </c>
      <c r="AU39" s="232">
        <f>Exports!AV$6</f>
        <v>130.49345899999997</v>
      </c>
      <c r="AV39" s="232">
        <f>Exports!AW$6</f>
        <v>104.043204</v>
      </c>
      <c r="AW39" s="232">
        <f>Exports!AX$6</f>
        <v>0</v>
      </c>
      <c r="AX39" s="232">
        <f>Exports!AY$6</f>
        <v>0</v>
      </c>
      <c r="AY39" s="232">
        <f>Exports!AZ$6</f>
        <v>0</v>
      </c>
      <c r="AZ39" s="232">
        <f>Exports!BA$6</f>
        <v>0</v>
      </c>
      <c r="BA39" s="232">
        <f>Exports!BB$6</f>
        <v>0</v>
      </c>
      <c r="BB39" s="232">
        <f>Exports!BC$6</f>
        <v>0</v>
      </c>
    </row>
    <row r="40" spans="1:66">
      <c r="B40" s="230">
        <v>2000</v>
      </c>
      <c r="C40" s="230">
        <f t="shared" ref="C40:AA40" si="0">1+B40</f>
        <v>2001</v>
      </c>
      <c r="D40" s="230">
        <f t="shared" si="0"/>
        <v>2002</v>
      </c>
      <c r="E40" s="230">
        <f t="shared" si="0"/>
        <v>2003</v>
      </c>
      <c r="F40" s="230">
        <f t="shared" si="0"/>
        <v>2004</v>
      </c>
      <c r="G40" s="230">
        <f t="shared" si="0"/>
        <v>2005</v>
      </c>
      <c r="H40" s="230">
        <f t="shared" si="0"/>
        <v>2006</v>
      </c>
      <c r="I40" s="230">
        <f t="shared" si="0"/>
        <v>2007</v>
      </c>
      <c r="J40" s="230">
        <f t="shared" si="0"/>
        <v>2008</v>
      </c>
      <c r="K40" s="230">
        <f t="shared" si="0"/>
        <v>2009</v>
      </c>
      <c r="L40" s="230">
        <f t="shared" si="0"/>
        <v>2010</v>
      </c>
      <c r="M40" s="230">
        <f t="shared" si="0"/>
        <v>2011</v>
      </c>
      <c r="N40" s="230">
        <f t="shared" si="0"/>
        <v>2012</v>
      </c>
      <c r="O40" s="230">
        <f t="shared" si="0"/>
        <v>2013</v>
      </c>
      <c r="P40" s="230">
        <f t="shared" si="0"/>
        <v>2014</v>
      </c>
      <c r="Q40" s="230">
        <f t="shared" si="0"/>
        <v>2015</v>
      </c>
      <c r="R40" s="230">
        <f t="shared" si="0"/>
        <v>2016</v>
      </c>
      <c r="S40" s="230">
        <f t="shared" si="0"/>
        <v>2017</v>
      </c>
      <c r="T40" s="230">
        <f t="shared" si="0"/>
        <v>2018</v>
      </c>
      <c r="U40" s="230">
        <f t="shared" si="0"/>
        <v>2019</v>
      </c>
      <c r="V40" s="230">
        <f t="shared" si="0"/>
        <v>2020</v>
      </c>
      <c r="W40" s="230">
        <f t="shared" si="0"/>
        <v>2021</v>
      </c>
      <c r="X40" s="230">
        <f t="shared" si="0"/>
        <v>2022</v>
      </c>
      <c r="Y40" s="230">
        <f t="shared" si="0"/>
        <v>2023</v>
      </c>
      <c r="Z40" s="230">
        <f t="shared" si="0"/>
        <v>2024</v>
      </c>
      <c r="AA40" s="230">
        <f t="shared" si="0"/>
        <v>2025</v>
      </c>
      <c r="AC40" s="230">
        <v>2000</v>
      </c>
      <c r="AD40" s="230">
        <f t="shared" ref="AD40:BB40" si="1">1+AC40</f>
        <v>2001</v>
      </c>
      <c r="AE40" s="230">
        <f t="shared" si="1"/>
        <v>2002</v>
      </c>
      <c r="AF40" s="230">
        <f t="shared" si="1"/>
        <v>2003</v>
      </c>
      <c r="AG40" s="230">
        <f t="shared" si="1"/>
        <v>2004</v>
      </c>
      <c r="AH40" s="230">
        <f t="shared" si="1"/>
        <v>2005</v>
      </c>
      <c r="AI40" s="230">
        <f t="shared" si="1"/>
        <v>2006</v>
      </c>
      <c r="AJ40" s="230">
        <f t="shared" si="1"/>
        <v>2007</v>
      </c>
      <c r="AK40" s="230">
        <f t="shared" si="1"/>
        <v>2008</v>
      </c>
      <c r="AL40" s="230">
        <f t="shared" si="1"/>
        <v>2009</v>
      </c>
      <c r="AM40" s="230">
        <f t="shared" si="1"/>
        <v>2010</v>
      </c>
      <c r="AN40" s="230">
        <f t="shared" si="1"/>
        <v>2011</v>
      </c>
      <c r="AO40" s="230">
        <f t="shared" si="1"/>
        <v>2012</v>
      </c>
      <c r="AP40" s="230">
        <f t="shared" si="1"/>
        <v>2013</v>
      </c>
      <c r="AQ40" s="230">
        <f t="shared" si="1"/>
        <v>2014</v>
      </c>
      <c r="AR40" s="230">
        <f t="shared" si="1"/>
        <v>2015</v>
      </c>
      <c r="AS40" s="230">
        <f t="shared" si="1"/>
        <v>2016</v>
      </c>
      <c r="AT40" s="230">
        <f t="shared" si="1"/>
        <v>2017</v>
      </c>
      <c r="AU40" s="230">
        <f t="shared" si="1"/>
        <v>2018</v>
      </c>
      <c r="AV40" s="230">
        <f t="shared" si="1"/>
        <v>2019</v>
      </c>
      <c r="AW40" s="230">
        <f t="shared" si="1"/>
        <v>2020</v>
      </c>
      <c r="AX40" s="230">
        <f t="shared" si="1"/>
        <v>2021</v>
      </c>
      <c r="AY40" s="230">
        <f t="shared" si="1"/>
        <v>2022</v>
      </c>
      <c r="AZ40" s="230">
        <f t="shared" si="1"/>
        <v>2023</v>
      </c>
      <c r="BA40" s="230">
        <f t="shared" si="1"/>
        <v>2024</v>
      </c>
      <c r="BB40" s="230">
        <f t="shared" si="1"/>
        <v>2025</v>
      </c>
    </row>
    <row r="41" spans="1:66">
      <c r="A41" s="234" t="str">
        <f>Exports!B$9</f>
        <v xml:space="preserve">Logs </v>
      </c>
      <c r="B41" s="234">
        <f>Exports!C$9</f>
        <v>0.23649695020000003</v>
      </c>
      <c r="C41" s="234">
        <f>Exports!D$9</f>
        <v>0.20154112859999995</v>
      </c>
      <c r="D41" s="234">
        <f>Exports!E$9</f>
        <v>0.18066252539999994</v>
      </c>
      <c r="E41" s="234">
        <f>Exports!F$9</f>
        <v>0.1785034734</v>
      </c>
      <c r="F41" s="234">
        <f>Exports!G$9</f>
        <v>0.20419821520000001</v>
      </c>
      <c r="G41" s="234">
        <f>Exports!H$9</f>
        <v>0.24432756460000002</v>
      </c>
      <c r="H41" s="234">
        <f>Exports!I$9</f>
        <v>0.15219450679999999</v>
      </c>
      <c r="I41" s="234">
        <f>Exports!J$9</f>
        <v>0.19190328919999999</v>
      </c>
      <c r="J41" s="234">
        <f>Exports!K$9</f>
        <v>0.20852413819999999</v>
      </c>
      <c r="K41" s="234">
        <f>Exports!L$9</f>
        <v>0.2176490274</v>
      </c>
      <c r="L41" s="234">
        <f>Exports!M$9</f>
        <v>0.22910350540000002</v>
      </c>
      <c r="M41" s="234">
        <f>Exports!N$9</f>
        <v>0.15867356399999996</v>
      </c>
      <c r="N41" s="234">
        <f>Exports!O$9</f>
        <v>0.21999978419999996</v>
      </c>
      <c r="O41" s="234">
        <f>Exports!P$9</f>
        <v>0.33810765799999998</v>
      </c>
      <c r="P41" s="234">
        <f>Exports!Q$9</f>
        <v>0.15452492439999999</v>
      </c>
      <c r="Q41" s="234">
        <f>Exports!R$9</f>
        <v>0.14172193699999996</v>
      </c>
      <c r="R41" s="234">
        <f>Exports!S$9</f>
        <v>6.5557871399999995E-2</v>
      </c>
      <c r="S41" s="234">
        <f>Exports!T$9</f>
        <v>2.4371199999999998E-5</v>
      </c>
      <c r="T41" s="234">
        <f>Exports!U$9</f>
        <v>4.4704799999999999E-5</v>
      </c>
      <c r="U41" s="234">
        <f>Exports!V$9</f>
        <v>7.5660200000000004E-5</v>
      </c>
      <c r="V41" s="234">
        <f>Exports!W$9</f>
        <v>0</v>
      </c>
      <c r="W41" s="234">
        <f>Exports!X$9</f>
        <v>0</v>
      </c>
      <c r="X41" s="234">
        <f>Exports!Y$9</f>
        <v>0</v>
      </c>
      <c r="Y41" s="234">
        <f>Exports!Z$9</f>
        <v>0</v>
      </c>
      <c r="Z41" s="234">
        <f>Exports!AA$9</f>
        <v>0</v>
      </c>
      <c r="AA41" s="234">
        <f>Exports!AB$9</f>
        <v>0</v>
      </c>
      <c r="AB41" s="232"/>
      <c r="BC41" s="235">
        <f t="shared" ref="BC41:BJ46" si="2">J41/J$39</f>
        <v>0.17241560698394526</v>
      </c>
      <c r="BD41" s="235">
        <f t="shared" si="2"/>
        <v>0.26833982316656707</v>
      </c>
      <c r="BE41" s="235">
        <f t="shared" si="2"/>
        <v>0.24082520696793819</v>
      </c>
      <c r="BF41" s="235">
        <f t="shared" si="2"/>
        <v>0.19154239828353567</v>
      </c>
      <c r="BG41" s="235">
        <f t="shared" si="2"/>
        <v>0.2254142330906207</v>
      </c>
      <c r="BH41" s="235">
        <f t="shared" si="2"/>
        <v>0.37523781302498738</v>
      </c>
      <c r="BI41" s="235">
        <f t="shared" si="2"/>
        <v>0.15464213107202923</v>
      </c>
      <c r="BJ41" s="235">
        <f t="shared" si="2"/>
        <v>0.18910847739402734</v>
      </c>
      <c r="BK41" s="235">
        <f t="shared" ref="BK41:BK46" si="3">R41/R$39</f>
        <v>9.9503279264212E-2</v>
      </c>
      <c r="BL41" s="235">
        <f t="shared" ref="BL41:BL46" si="4">S41/S$39</f>
        <v>4.1336959044010397E-5</v>
      </c>
      <c r="BM41" s="235">
        <f t="shared" ref="BM41:BM46" si="5">T41/T$39</f>
        <v>7.7090325993178248E-5</v>
      </c>
      <c r="BN41" s="235">
        <f t="shared" ref="BN41:BN46" si="6">U41/U$39</f>
        <v>1.3255925003563434E-4</v>
      </c>
    </row>
    <row r="42" spans="1:66">
      <c r="A42" s="234" t="str">
        <f>Exports!B$10</f>
        <v xml:space="preserve">Sawn wood </v>
      </c>
      <c r="B42" s="234">
        <f>Exports!C$10</f>
        <v>0.9600804629052001</v>
      </c>
      <c r="C42" s="234">
        <f>Exports!D$10</f>
        <v>0.92182424716199984</v>
      </c>
      <c r="D42" s="234">
        <f>Exports!E$10</f>
        <v>0.76742207833200016</v>
      </c>
      <c r="E42" s="234">
        <f>Exports!F$10</f>
        <v>0.60459173065199989</v>
      </c>
      <c r="F42" s="234">
        <f>Exports!G$10</f>
        <v>0.68957177307200013</v>
      </c>
      <c r="G42" s="234">
        <f>Exports!H$10</f>
        <v>0.64966715013200016</v>
      </c>
      <c r="H42" s="234">
        <f>Exports!I$10</f>
        <v>0.64900751624800002</v>
      </c>
      <c r="I42" s="234">
        <f>Exports!J$10</f>
        <v>0.63383532539599996</v>
      </c>
      <c r="J42" s="234">
        <f>Exports!K$10</f>
        <v>0.60613938585200022</v>
      </c>
      <c r="K42" s="234">
        <f>Exports!L$10</f>
        <v>0.30254711214000002</v>
      </c>
      <c r="L42" s="234">
        <f>Exports!M$10</f>
        <v>0.336307941424</v>
      </c>
      <c r="M42" s="234">
        <f>Exports!N$10</f>
        <v>0.29544817520400002</v>
      </c>
      <c r="N42" s="234">
        <f>Exports!O$10</f>
        <v>0.33940737048399999</v>
      </c>
      <c r="O42" s="234">
        <f>Exports!P$10</f>
        <v>0.31563757934800007</v>
      </c>
      <c r="P42" s="234">
        <f>Exports!Q$10</f>
        <v>0.53451137812799998</v>
      </c>
      <c r="Q42" s="234">
        <f>Exports!R$10</f>
        <v>0.28294994982799998</v>
      </c>
      <c r="R42" s="234">
        <f>Exports!S$10</f>
        <v>0.22451245398399999</v>
      </c>
      <c r="S42" s="234">
        <f>Exports!T$10</f>
        <v>0.30782181575599993</v>
      </c>
      <c r="T42" s="234">
        <f>Exports!U$10</f>
        <v>0.30167802501199997</v>
      </c>
      <c r="U42" s="234">
        <f>Exports!V$10</f>
        <v>0.30436715108800011</v>
      </c>
      <c r="V42" s="234">
        <f>Exports!W$10</f>
        <v>0</v>
      </c>
      <c r="W42" s="234">
        <f>Exports!X$10</f>
        <v>0</v>
      </c>
      <c r="X42" s="234">
        <f>Exports!Y$10</f>
        <v>0</v>
      </c>
      <c r="Y42" s="234">
        <f>Exports!Z$10</f>
        <v>0</v>
      </c>
      <c r="Z42" s="234">
        <f>Exports!AA$10</f>
        <v>0</v>
      </c>
      <c r="AA42" s="234">
        <f>Exports!AB$10</f>
        <v>0</v>
      </c>
      <c r="AB42" s="232"/>
      <c r="BC42" s="235">
        <f t="shared" si="2"/>
        <v>0.50117886126119671</v>
      </c>
      <c r="BD42" s="235">
        <f t="shared" si="2"/>
        <v>0.37301080340689424</v>
      </c>
      <c r="BE42" s="235">
        <f t="shared" si="2"/>
        <v>0.35351458048182277</v>
      </c>
      <c r="BF42" s="235">
        <f t="shared" si="2"/>
        <v>0.35664953014522577</v>
      </c>
      <c r="BG42" s="235">
        <f t="shared" si="2"/>
        <v>0.34776057804403537</v>
      </c>
      <c r="BH42" s="235">
        <f t="shared" si="2"/>
        <v>0.35030012536138555</v>
      </c>
      <c r="BI42" s="235">
        <f t="shared" si="2"/>
        <v>0.53491680333713953</v>
      </c>
      <c r="BJ42" s="235">
        <f t="shared" si="2"/>
        <v>0.37755788075835794</v>
      </c>
      <c r="BK42" s="235">
        <f t="shared" si="3"/>
        <v>0.34076343435188927</v>
      </c>
      <c r="BL42" s="235">
        <f t="shared" si="4"/>
        <v>0.52210879196587301</v>
      </c>
      <c r="BM42" s="235">
        <f t="shared" si="5"/>
        <v>0.52022282379416218</v>
      </c>
      <c r="BN42" s="235">
        <f t="shared" si="6"/>
        <v>0.53326162610867933</v>
      </c>
    </row>
    <row r="43" spans="1:66">
      <c r="A43" s="234" t="str">
        <f>Exports!B$11</f>
        <v xml:space="preserve">Veneer </v>
      </c>
      <c r="B43" s="234">
        <f>Exports!C$11</f>
        <v>0.21549867107999998</v>
      </c>
      <c r="C43" s="234">
        <f>Exports!D$11</f>
        <v>0.22380437212000001</v>
      </c>
      <c r="D43" s="234">
        <f>Exports!E$11</f>
        <v>0.16906311225999998</v>
      </c>
      <c r="E43" s="234">
        <f>Exports!F$11</f>
        <v>0.17402642753999994</v>
      </c>
      <c r="F43" s="234">
        <f>Exports!G$11</f>
        <v>0.18767103585999997</v>
      </c>
      <c r="G43" s="234">
        <f>Exports!H$11</f>
        <v>0.21510287903999989</v>
      </c>
      <c r="H43" s="234">
        <f>Exports!I$11</f>
        <v>0.18837923692</v>
      </c>
      <c r="I43" s="234">
        <f>Exports!J$11</f>
        <v>0.20491951592000002</v>
      </c>
      <c r="J43" s="234">
        <f>Exports!K$11</f>
        <v>0.20564647795999996</v>
      </c>
      <c r="K43" s="234">
        <f>Exports!L$11</f>
        <v>0.1113214921</v>
      </c>
      <c r="L43" s="234">
        <f>Exports!M$11</f>
        <v>0.14594020573999997</v>
      </c>
      <c r="M43" s="234">
        <f>Exports!N$11</f>
        <v>0.12717838517999999</v>
      </c>
      <c r="N43" s="234">
        <f>Exports!O$11</f>
        <v>0.18291575119999998</v>
      </c>
      <c r="O43" s="234">
        <f>Exports!P$11</f>
        <v>0.10835417963999999</v>
      </c>
      <c r="P43" s="234">
        <f>Exports!Q$11</f>
        <v>0.12624844651999997</v>
      </c>
      <c r="Q43" s="234">
        <f>Exports!R$11</f>
        <v>0.16267438011999999</v>
      </c>
      <c r="R43" s="234">
        <f>Exports!S$11</f>
        <v>0.19248418882000001</v>
      </c>
      <c r="S43" s="234">
        <f>Exports!T$11</f>
        <v>0.10388807877999999</v>
      </c>
      <c r="T43" s="234">
        <f>Exports!U$11</f>
        <v>0.10886869812</v>
      </c>
      <c r="U43" s="234">
        <f>Exports!V$11</f>
        <v>0.1017724778</v>
      </c>
      <c r="V43" s="234">
        <f>Exports!W$11</f>
        <v>0</v>
      </c>
      <c r="W43" s="234">
        <f>Exports!X$11</f>
        <v>0</v>
      </c>
      <c r="X43" s="234">
        <f>Exports!Y$11</f>
        <v>0</v>
      </c>
      <c r="Y43" s="234">
        <f>Exports!Z$11</f>
        <v>0</v>
      </c>
      <c r="Z43" s="234">
        <f>Exports!AA$11</f>
        <v>0</v>
      </c>
      <c r="AA43" s="234">
        <f>Exports!AB$11</f>
        <v>0</v>
      </c>
      <c r="AB43" s="232"/>
      <c r="BC43" s="235">
        <f t="shared" si="2"/>
        <v>0.1700362491731133</v>
      </c>
      <c r="BD43" s="235">
        <f t="shared" si="2"/>
        <v>0.13724844012214682</v>
      </c>
      <c r="BE43" s="235">
        <f t="shared" si="2"/>
        <v>0.15340699475949165</v>
      </c>
      <c r="BF43" s="235">
        <f t="shared" si="2"/>
        <v>0.15352307147524885</v>
      </c>
      <c r="BG43" s="235">
        <f t="shared" si="2"/>
        <v>0.18741751918928828</v>
      </c>
      <c r="BH43" s="235">
        <f t="shared" si="2"/>
        <v>0.12025337030440823</v>
      </c>
      <c r="BI43" s="235">
        <f t="shared" si="2"/>
        <v>0.12634420557196474</v>
      </c>
      <c r="BJ43" s="235">
        <f t="shared" si="2"/>
        <v>0.21706663757714822</v>
      </c>
      <c r="BK43" s="235">
        <f t="shared" si="3"/>
        <v>0.29215115721560442</v>
      </c>
      <c r="BL43" s="235">
        <f t="shared" si="4"/>
        <v>0.17620869131145719</v>
      </c>
      <c r="BM43" s="235">
        <f t="shared" si="5"/>
        <v>0.18773651662738031</v>
      </c>
      <c r="BN43" s="235">
        <f t="shared" si="6"/>
        <v>0.17830885103973085</v>
      </c>
    </row>
    <row r="44" spans="1:66">
      <c r="A44" s="234" t="str">
        <f>Exports!B$12</f>
        <v xml:space="preserve">Plywood </v>
      </c>
      <c r="B44" s="234">
        <f>Exports!C$12</f>
        <v>6.6676372560000016E-2</v>
      </c>
      <c r="C44" s="234">
        <f>Exports!D$12</f>
        <v>7.1056999019999997E-2</v>
      </c>
      <c r="D44" s="234">
        <f>Exports!E$12</f>
        <v>6.7779470499999994E-2</v>
      </c>
      <c r="E44" s="234">
        <f>Exports!F$12</f>
        <v>5.8120497680000015E-2</v>
      </c>
      <c r="F44" s="234">
        <f>Exports!G$12</f>
        <v>6.8580313480000002E-2</v>
      </c>
      <c r="G44" s="234">
        <f>Exports!H$12</f>
        <v>6.9866603659999998E-2</v>
      </c>
      <c r="H44" s="234">
        <f>Exports!I$12</f>
        <v>8.6836367519999971E-2</v>
      </c>
      <c r="I44" s="234">
        <f>Exports!J$12</f>
        <v>9.5287936940000026E-2</v>
      </c>
      <c r="J44" s="234">
        <f>Exports!K$12</f>
        <v>8.1819713779999997E-2</v>
      </c>
      <c r="K44" s="234">
        <f>Exports!L$12</f>
        <v>9.1838051480000002E-2</v>
      </c>
      <c r="L44" s="234">
        <f>Exports!M$12</f>
        <v>0.10567638143999998</v>
      </c>
      <c r="M44" s="234">
        <f>Exports!N$12</f>
        <v>0.10582255655999999</v>
      </c>
      <c r="N44" s="234">
        <f>Exports!O$12</f>
        <v>0.11485904863999997</v>
      </c>
      <c r="O44" s="234">
        <f>Exports!P$12</f>
        <v>8.5516122439999981E-2</v>
      </c>
      <c r="P44" s="234">
        <f>Exports!Q$12</f>
        <v>0.12561417707999997</v>
      </c>
      <c r="Q44" s="234">
        <f>Exports!R$12</f>
        <v>0.11245187967999998</v>
      </c>
      <c r="R44" s="234">
        <f>Exports!S$12</f>
        <v>0.13005233849999998</v>
      </c>
      <c r="S44" s="234">
        <f>Exports!T$12</f>
        <v>0.13989966199999995</v>
      </c>
      <c r="T44" s="234">
        <f>Exports!U$12</f>
        <v>0.12708689237999998</v>
      </c>
      <c r="U44" s="234">
        <f>Exports!V$12</f>
        <v>0.12938786895999996</v>
      </c>
      <c r="V44" s="234">
        <f>Exports!W$12</f>
        <v>0</v>
      </c>
      <c r="W44" s="234">
        <f>Exports!X$12</f>
        <v>0</v>
      </c>
      <c r="X44" s="234">
        <f>Exports!Y$12</f>
        <v>0</v>
      </c>
      <c r="Y44" s="234">
        <f>Exports!Z$12</f>
        <v>0</v>
      </c>
      <c r="Z44" s="234">
        <f>Exports!AA$12</f>
        <v>0</v>
      </c>
      <c r="AA44" s="234">
        <f>Exports!AB$12</f>
        <v>0</v>
      </c>
      <c r="AB44" s="232"/>
      <c r="BC44" s="235">
        <f t="shared" si="2"/>
        <v>6.7651619310859085E-2</v>
      </c>
      <c r="BD44" s="235">
        <f t="shared" si="2"/>
        <v>0.11322727598876135</v>
      </c>
      <c r="BE44" s="235">
        <f t="shared" si="2"/>
        <v>0.11108313854682196</v>
      </c>
      <c r="BF44" s="235">
        <f t="shared" si="2"/>
        <v>0.12774343605212965</v>
      </c>
      <c r="BG44" s="235">
        <f t="shared" si="2"/>
        <v>0.11768586254233197</v>
      </c>
      <c r="BH44" s="235">
        <f t="shared" si="2"/>
        <v>9.4907293589790984E-2</v>
      </c>
      <c r="BI44" s="235">
        <f t="shared" si="2"/>
        <v>0.12570945504057757</v>
      </c>
      <c r="BJ44" s="235">
        <f t="shared" si="2"/>
        <v>0.15005160243033625</v>
      </c>
      <c r="BK44" s="235">
        <f t="shared" si="3"/>
        <v>0.19739253091016815</v>
      </c>
      <c r="BL44" s="235">
        <f t="shared" si="4"/>
        <v>0.23728936606998818</v>
      </c>
      <c r="BM44" s="235">
        <f t="shared" si="5"/>
        <v>0.21915252865540522</v>
      </c>
      <c r="BN44" s="235">
        <f t="shared" si="6"/>
        <v>0.22669195789921948</v>
      </c>
    </row>
    <row r="45" spans="1:66">
      <c r="A45" s="234" t="str">
        <f>Exports!B$14</f>
        <v xml:space="preserve">Mouldings &amp; Joinery </v>
      </c>
      <c r="B45" s="234">
        <f>Exports!C$14</f>
        <v>8.0874087560000016E-2</v>
      </c>
      <c r="C45" s="234">
        <f>Exports!D$14</f>
        <v>9.9591593219999996E-2</v>
      </c>
      <c r="D45" s="234">
        <f>Exports!E$14</f>
        <v>9.1707869679999984E-2</v>
      </c>
      <c r="E45" s="234">
        <f>Exports!F$14</f>
        <v>0.11848535272000001</v>
      </c>
      <c r="F45" s="234">
        <f>Exports!G$14</f>
        <v>0.16025894248000003</v>
      </c>
      <c r="G45" s="234">
        <f>Exports!H$14</f>
        <v>0.10703077336</v>
      </c>
      <c r="H45" s="234">
        <f>Exports!I$14</f>
        <v>7.649520675999999E-2</v>
      </c>
      <c r="I45" s="234">
        <f>Exports!J$14</f>
        <v>8.9163237380000024E-2</v>
      </c>
      <c r="J45" s="234">
        <f>Exports!K$14</f>
        <v>7.1129086559999999E-2</v>
      </c>
      <c r="K45" s="234">
        <f>Exports!L$14</f>
        <v>6.8798105599999992E-2</v>
      </c>
      <c r="L45" s="234">
        <f>Exports!M$14</f>
        <v>0.10743554905999994</v>
      </c>
      <c r="M45" s="234">
        <f>Exports!N$14</f>
        <v>7.8080919560000017E-2</v>
      </c>
      <c r="N45" s="234">
        <f>Exports!O$14</f>
        <v>4.5150573719999997E-2</v>
      </c>
      <c r="O45" s="234">
        <f>Exports!P$14</f>
        <v>3.5052701039999995E-2</v>
      </c>
      <c r="P45" s="234">
        <f>Exports!Q$14</f>
        <v>3.9999602719999985E-2</v>
      </c>
      <c r="Q45" s="234">
        <f>Exports!R$14</f>
        <v>3.1634346799999991E-2</v>
      </c>
      <c r="R45" s="234">
        <f>Exports!S$14</f>
        <v>2.8363534005714286E-2</v>
      </c>
      <c r="S45" s="234">
        <f>Exports!T$14</f>
        <v>2.569386848E-2</v>
      </c>
      <c r="T45" s="234">
        <f>Exports!U$14</f>
        <v>3.1512873280000006E-2</v>
      </c>
      <c r="U45" s="234">
        <f>Exports!V$14</f>
        <v>2.5156537140000008E-2</v>
      </c>
      <c r="V45" s="234">
        <f>Exports!W$14</f>
        <v>0</v>
      </c>
      <c r="W45" s="234">
        <f>Exports!X$14</f>
        <v>0</v>
      </c>
      <c r="X45" s="234">
        <f>Exports!Y$14</f>
        <v>0</v>
      </c>
      <c r="Y45" s="234">
        <f>Exports!Z$14</f>
        <v>0</v>
      </c>
      <c r="Z45" s="234">
        <f>Exports!AA$14</f>
        <v>0</v>
      </c>
      <c r="AA45" s="234">
        <f>Exports!AB$14</f>
        <v>0</v>
      </c>
      <c r="AB45" s="232"/>
      <c r="BC45" s="235">
        <f t="shared" si="2"/>
        <v>5.8812206295721703E-2</v>
      </c>
      <c r="BD45" s="235">
        <f t="shared" si="2"/>
        <v>8.4821291008897043E-2</v>
      </c>
      <c r="BE45" s="235">
        <f t="shared" si="2"/>
        <v>0.11293231106575884</v>
      </c>
      <c r="BF45" s="235">
        <f t="shared" si="2"/>
        <v>9.4255187919685457E-2</v>
      </c>
      <c r="BG45" s="235">
        <f t="shared" si="2"/>
        <v>4.6261781509035378E-2</v>
      </c>
      <c r="BH45" s="235">
        <f t="shared" si="2"/>
        <v>3.8902102829236423E-2</v>
      </c>
      <c r="BI45" s="235">
        <f t="shared" si="2"/>
        <v>4.0029942293602794E-2</v>
      </c>
      <c r="BJ45" s="235">
        <f t="shared" si="2"/>
        <v>4.2211694839470196E-2</v>
      </c>
      <c r="BK45" s="235">
        <f t="shared" si="3"/>
        <v>4.3049973783782162E-2</v>
      </c>
      <c r="BL45" s="235">
        <f t="shared" si="4"/>
        <v>4.3580389518774194E-2</v>
      </c>
      <c r="BM45" s="235">
        <f t="shared" si="5"/>
        <v>5.4341763616813338E-2</v>
      </c>
      <c r="BN45" s="235">
        <f t="shared" si="6"/>
        <v>4.4075110781784645E-2</v>
      </c>
    </row>
    <row r="46" spans="1:66">
      <c r="A46" s="230" t="s">
        <v>0</v>
      </c>
      <c r="B46" s="234">
        <f t="shared" ref="B46:AA46" si="7">B39-SUM(B41:B45)</f>
        <v>3.5729865079999978E-2</v>
      </c>
      <c r="C46" s="234">
        <f t="shared" si="7"/>
        <v>3.6663394459999665E-2</v>
      </c>
      <c r="D46" s="234">
        <f t="shared" si="7"/>
        <v>3.4406552040000093E-2</v>
      </c>
      <c r="E46" s="234">
        <f t="shared" si="7"/>
        <v>1.8612480459999858E-2</v>
      </c>
      <c r="F46" s="234">
        <f t="shared" si="7"/>
        <v>1.9976536999999794E-2</v>
      </c>
      <c r="G46" s="234">
        <f t="shared" si="7"/>
        <v>1.45664003799999E-2</v>
      </c>
      <c r="H46" s="234">
        <f t="shared" si="7"/>
        <v>3.0606309299999968E-2</v>
      </c>
      <c r="I46" s="234">
        <f t="shared" si="7"/>
        <v>2.597549219999995E-2</v>
      </c>
      <c r="J46" s="234">
        <f t="shared" si="7"/>
        <v>3.6168475420000012E-2</v>
      </c>
      <c r="K46" s="234">
        <f t="shared" si="7"/>
        <v>1.8940982199999956E-2</v>
      </c>
      <c r="L46" s="234">
        <f t="shared" si="7"/>
        <v>2.6863349379999901E-2</v>
      </c>
      <c r="M46" s="234">
        <f t="shared" si="7"/>
        <v>6.3195570760000042E-2</v>
      </c>
      <c r="N46" s="234">
        <f t="shared" si="7"/>
        <v>7.3647476140000001E-2</v>
      </c>
      <c r="O46" s="234">
        <f t="shared" si="7"/>
        <v>1.8380764359999913E-2</v>
      </c>
      <c r="P46" s="234">
        <f t="shared" si="7"/>
        <v>1.8343549160000028E-2</v>
      </c>
      <c r="Q46" s="234">
        <f t="shared" si="7"/>
        <v>1.7988891340000035E-2</v>
      </c>
      <c r="R46" s="234">
        <f t="shared" si="7"/>
        <v>1.7880978640000045E-2</v>
      </c>
      <c r="S46" s="234">
        <f t="shared" si="7"/>
        <v>1.2246293500000061E-2</v>
      </c>
      <c r="T46" s="234">
        <f t="shared" si="7"/>
        <v>1.0710362460000011E-2</v>
      </c>
      <c r="U46" s="234">
        <f t="shared" si="7"/>
        <v>1.0005453073333337E-2</v>
      </c>
      <c r="V46" s="234">
        <f t="shared" si="7"/>
        <v>0</v>
      </c>
      <c r="W46" s="234">
        <f t="shared" si="7"/>
        <v>0</v>
      </c>
      <c r="X46" s="234">
        <f t="shared" si="7"/>
        <v>0</v>
      </c>
      <c r="Y46" s="234">
        <f t="shared" si="7"/>
        <v>0</v>
      </c>
      <c r="Z46" s="234">
        <f t="shared" si="7"/>
        <v>0</v>
      </c>
      <c r="AA46" s="234">
        <f t="shared" si="7"/>
        <v>0</v>
      </c>
      <c r="AB46" s="232"/>
      <c r="BC46" s="235">
        <f t="shared" si="2"/>
        <v>2.9905456975163783E-2</v>
      </c>
      <c r="BD46" s="235">
        <f t="shared" si="2"/>
        <v>2.3352366306733527E-2</v>
      </c>
      <c r="BE46" s="235">
        <f t="shared" si="2"/>
        <v>2.8237768178166468E-2</v>
      </c>
      <c r="BF46" s="235">
        <f t="shared" si="2"/>
        <v>7.6286376124174604E-2</v>
      </c>
      <c r="BG46" s="235">
        <f t="shared" si="2"/>
        <v>7.5460025624688273E-2</v>
      </c>
      <c r="BH46" s="235">
        <f t="shared" si="2"/>
        <v>2.0399294890191454E-2</v>
      </c>
      <c r="BI46" s="235">
        <f t="shared" si="2"/>
        <v>1.835746268468607E-2</v>
      </c>
      <c r="BJ46" s="235">
        <f t="shared" si="2"/>
        <v>2.4003707000660113E-2</v>
      </c>
      <c r="BK46" s="235">
        <f t="shared" si="3"/>
        <v>2.7139624474343964E-2</v>
      </c>
      <c r="BL46" s="235">
        <f t="shared" si="4"/>
        <v>2.0771424174863499E-2</v>
      </c>
      <c r="BM46" s="235">
        <f t="shared" si="5"/>
        <v>1.8469276980245957E-2</v>
      </c>
      <c r="BN46" s="235">
        <f t="shared" si="6"/>
        <v>1.7529894920550036E-2</v>
      </c>
    </row>
    <row r="47" spans="1:66">
      <c r="AB47" s="232"/>
    </row>
    <row r="50" spans="1:66">
      <c r="A50" s="230" t="str">
        <f t="shared" ref="A50:A55" si="8">A41</f>
        <v xml:space="preserve">Logs </v>
      </c>
      <c r="AC50" s="232">
        <f>Exports!AD$9</f>
        <v>31.351668999999998</v>
      </c>
      <c r="AD50" s="232">
        <f>Exports!AE$9</f>
        <v>28.102280000000007</v>
      </c>
      <c r="AE50" s="232">
        <f>Exports!AF$9</f>
        <v>28.890783999999996</v>
      </c>
      <c r="AF50" s="232">
        <f>Exports!AG$9</f>
        <v>33.236997000000002</v>
      </c>
      <c r="AG50" s="232">
        <f>Exports!AH$9</f>
        <v>39.831767999999997</v>
      </c>
      <c r="AH50" s="232">
        <f>Exports!AI$9</f>
        <v>40.398681999999994</v>
      </c>
      <c r="AI50" s="232">
        <f>Exports!AJ$9</f>
        <v>23.690705000000001</v>
      </c>
      <c r="AJ50" s="232">
        <f>Exports!AK$9</f>
        <v>34.709270999999994</v>
      </c>
      <c r="AK50" s="232">
        <f>Exports!AL$9</f>
        <v>39.511372999999999</v>
      </c>
      <c r="AL50" s="232">
        <f>Exports!AM$9</f>
        <v>39.187831999999993</v>
      </c>
      <c r="AM50" s="232">
        <f>Exports!AN$9</f>
        <v>39.803528</v>
      </c>
      <c r="AN50" s="232">
        <f>Exports!AO$9</f>
        <v>27.015577999999994</v>
      </c>
      <c r="AO50" s="232">
        <f>Exports!AP$9</f>
        <v>28.438562999999995</v>
      </c>
      <c r="AP50" s="232">
        <f>Exports!AQ$9</f>
        <v>42.605245000000004</v>
      </c>
      <c r="AQ50" s="232">
        <f>Exports!AR$9</f>
        <v>21.065982999999999</v>
      </c>
      <c r="AR50" s="232">
        <f>Exports!AS$9</f>
        <v>19.323229999999995</v>
      </c>
      <c r="AS50" s="232">
        <f>Exports!AT$9</f>
        <v>7.2351699999999992</v>
      </c>
      <c r="AT50" s="232">
        <f>Exports!AU$9</f>
        <v>5.8369999999999993E-3</v>
      </c>
      <c r="AU50" s="232">
        <f>Exports!AV$9</f>
        <v>1.1346E-2</v>
      </c>
      <c r="AV50" s="232">
        <f>Exports!AW$9</f>
        <v>1.8152999999999999E-2</v>
      </c>
      <c r="AW50" s="232">
        <f>Exports!AX$9</f>
        <v>0</v>
      </c>
      <c r="AX50" s="232">
        <f>Exports!AY$9</f>
        <v>0</v>
      </c>
      <c r="AY50" s="232">
        <f>Exports!AZ$9</f>
        <v>0</v>
      </c>
      <c r="AZ50" s="232">
        <f>Exports!BA$9</f>
        <v>0</v>
      </c>
      <c r="BA50" s="232">
        <f>Exports!BB$9</f>
        <v>0</v>
      </c>
      <c r="BB50" s="232">
        <f>Exports!BC$9</f>
        <v>0</v>
      </c>
      <c r="BC50" s="235">
        <f t="shared" ref="BC50:BJ55" si="9">AK50/AK$39</f>
        <v>0.10613620782710435</v>
      </c>
      <c r="BD50" s="235">
        <f t="shared" si="9"/>
        <v>0.18123917493883429</v>
      </c>
      <c r="BE50" s="235">
        <f t="shared" si="9"/>
        <v>0.16930457313433703</v>
      </c>
      <c r="BF50" s="235">
        <f t="shared" si="9"/>
        <v>0.13183569110350646</v>
      </c>
      <c r="BG50" s="235">
        <f t="shared" si="9"/>
        <v>0.13692610042725412</v>
      </c>
      <c r="BH50" s="235">
        <f t="shared" si="9"/>
        <v>0.20433485031523549</v>
      </c>
      <c r="BI50" s="235">
        <f t="shared" si="9"/>
        <v>9.3935052950544495E-2</v>
      </c>
      <c r="BJ50" s="235">
        <f t="shared" si="9"/>
        <v>0.10979021182849626</v>
      </c>
      <c r="BK50" s="235">
        <f t="shared" ref="BK50:BK55" si="10">AS50/AS$39</f>
        <v>5.1280499990917147E-2</v>
      </c>
      <c r="BL50" s="235">
        <f t="shared" ref="BL50:BL55" si="11">AT50/AT$39</f>
        <v>4.0583455060522529E-5</v>
      </c>
      <c r="BM50" s="235">
        <f t="shared" ref="BM50:BM55" si="12">AU50/AU$39</f>
        <v>8.6946886740123906E-5</v>
      </c>
      <c r="BN50" s="235">
        <f t="shared" ref="BN50:BN55" si="13">AV50/AV$39</f>
        <v>1.7447559573424901E-4</v>
      </c>
    </row>
    <row r="51" spans="1:66">
      <c r="A51" s="230" t="str">
        <f t="shared" si="8"/>
        <v xml:space="preserve">Sawn wood </v>
      </c>
      <c r="AC51" s="232">
        <f>Exports!AD$10</f>
        <v>158.01962699999999</v>
      </c>
      <c r="AD51" s="232">
        <f>Exports!AE$10</f>
        <v>150.684124</v>
      </c>
      <c r="AE51" s="232">
        <f>Exports!AF$10</f>
        <v>135.478486</v>
      </c>
      <c r="AF51" s="232">
        <f>Exports!AG$10</f>
        <v>131.06357</v>
      </c>
      <c r="AG51" s="232">
        <f>Exports!AH$10</f>
        <v>173.34770299999997</v>
      </c>
      <c r="AH51" s="232">
        <f>Exports!AI$10</f>
        <v>174.62428900000003</v>
      </c>
      <c r="AI51" s="232">
        <f>Exports!AJ$10</f>
        <v>163.27074400000001</v>
      </c>
      <c r="AJ51" s="232">
        <f>Exports!AK$10</f>
        <v>181.48201</v>
      </c>
      <c r="AK51" s="232">
        <f>Exports!AL$10</f>
        <v>193.45772899999997</v>
      </c>
      <c r="AL51" s="232">
        <f>Exports!AM$10</f>
        <v>90.008962999999994</v>
      </c>
      <c r="AM51" s="232">
        <f>Exports!AN$10</f>
        <v>90.549748999999991</v>
      </c>
      <c r="AN51" s="232">
        <f>Exports!AO$10</f>
        <v>78.561097000000018</v>
      </c>
      <c r="AO51" s="232">
        <f>Exports!AP$10</f>
        <v>86.822698999999986</v>
      </c>
      <c r="AP51" s="232">
        <f>Exports!AQ$10</f>
        <v>83.21429599999999</v>
      </c>
      <c r="AQ51" s="232">
        <f>Exports!AR$10</f>
        <v>110.07817599999998</v>
      </c>
      <c r="AR51" s="232">
        <f>Exports!AS$10</f>
        <v>71.757083000000023</v>
      </c>
      <c r="AS51" s="232">
        <f>Exports!AT$10</f>
        <v>49.646009999999997</v>
      </c>
      <c r="AT51" s="232">
        <f>Exports!AU$10</f>
        <v>70.505512999999993</v>
      </c>
      <c r="AU51" s="232">
        <f>Exports!AV$10</f>
        <v>55.271533999999988</v>
      </c>
      <c r="AV51" s="232">
        <f>Exports!AW$10</f>
        <v>40.317016000000002</v>
      </c>
      <c r="AW51" s="232">
        <f>Exports!AX$10</f>
        <v>0</v>
      </c>
      <c r="AX51" s="232">
        <f>Exports!AY$10</f>
        <v>0</v>
      </c>
      <c r="AY51" s="232">
        <f>Exports!AZ$10</f>
        <v>0</v>
      </c>
      <c r="AZ51" s="232">
        <f>Exports!BA$10</f>
        <v>0</v>
      </c>
      <c r="BA51" s="232">
        <f>Exports!BB$10</f>
        <v>0</v>
      </c>
      <c r="BB51" s="232">
        <f>Exports!BC$10</f>
        <v>0</v>
      </c>
      <c r="BC51" s="235">
        <f t="shared" si="9"/>
        <v>0.51966986140683169</v>
      </c>
      <c r="BD51" s="235">
        <f t="shared" si="9"/>
        <v>0.41628100761532466</v>
      </c>
      <c r="BE51" s="235">
        <f t="shared" si="9"/>
        <v>0.385153964288451</v>
      </c>
      <c r="BF51" s="235">
        <f t="shared" si="9"/>
        <v>0.38337719507036322</v>
      </c>
      <c r="BG51" s="235">
        <f t="shared" si="9"/>
        <v>0.41803425871550737</v>
      </c>
      <c r="BH51" s="235">
        <f t="shared" si="9"/>
        <v>0.39909594974157986</v>
      </c>
      <c r="BI51" s="235">
        <f t="shared" si="9"/>
        <v>0.49084817410416381</v>
      </c>
      <c r="BJ51" s="235">
        <f t="shared" si="9"/>
        <v>0.40770747658465961</v>
      </c>
      <c r="BK51" s="235">
        <f t="shared" si="10"/>
        <v>0.35187455379128241</v>
      </c>
      <c r="BL51" s="235">
        <f t="shared" si="11"/>
        <v>0.49021026526547662</v>
      </c>
      <c r="BM51" s="235">
        <f t="shared" si="12"/>
        <v>0.42355788882874196</v>
      </c>
      <c r="BN51" s="235">
        <f t="shared" si="13"/>
        <v>0.38750263784648542</v>
      </c>
    </row>
    <row r="52" spans="1:66">
      <c r="A52" s="230" t="str">
        <f t="shared" si="8"/>
        <v xml:space="preserve">Veneer </v>
      </c>
      <c r="AC52" s="232">
        <f>Exports!AD$11</f>
        <v>45.814872000000001</v>
      </c>
      <c r="AD52" s="232">
        <f>Exports!AE$11</f>
        <v>50.332180999999999</v>
      </c>
      <c r="AE52" s="232">
        <f>Exports!AF$11</f>
        <v>42.256565999999985</v>
      </c>
      <c r="AF52" s="232">
        <f>Exports!AG$11</f>
        <v>49.485579999999999</v>
      </c>
      <c r="AG52" s="232">
        <f>Exports!AH$11</f>
        <v>55.994264000000015</v>
      </c>
      <c r="AH52" s="232">
        <f>Exports!AI$11</f>
        <v>64.654798999999997</v>
      </c>
      <c r="AI52" s="232">
        <f>Exports!AJ$11</f>
        <v>60.339884999999981</v>
      </c>
      <c r="AJ52" s="232">
        <f>Exports!AK$11</f>
        <v>71.08192099999998</v>
      </c>
      <c r="AK52" s="232">
        <f>Exports!AL$11</f>
        <v>76.215690999999993</v>
      </c>
      <c r="AL52" s="232">
        <f>Exports!AM$11</f>
        <v>37.464265999999988</v>
      </c>
      <c r="AM52" s="232">
        <f>Exports!AN$11</f>
        <v>48.344570999999995</v>
      </c>
      <c r="AN52" s="232">
        <f>Exports!AO$11</f>
        <v>47.359847000000009</v>
      </c>
      <c r="AO52" s="232">
        <f>Exports!AP$11</f>
        <v>46.867945999999996</v>
      </c>
      <c r="AP52" s="232">
        <f>Exports!AQ$11</f>
        <v>44.147311000000009</v>
      </c>
      <c r="AQ52" s="232">
        <f>Exports!AR$11</f>
        <v>48.484856000000001</v>
      </c>
      <c r="AR52" s="232">
        <f>Exports!AS$11</f>
        <v>45.460523999999999</v>
      </c>
      <c r="AS52" s="232">
        <f>Exports!AT$11</f>
        <v>45.659732999999996</v>
      </c>
      <c r="AT52" s="232">
        <f>Exports!AU$11</f>
        <v>39.177633</v>
      </c>
      <c r="AU52" s="232">
        <f>Exports!AV$11</f>
        <v>42.677653000000007</v>
      </c>
      <c r="AV52" s="232">
        <f>Exports!AW$11</f>
        <v>33.807693</v>
      </c>
      <c r="AW52" s="232">
        <f>Exports!AX$11</f>
        <v>0</v>
      </c>
      <c r="AX52" s="232">
        <f>Exports!AY$11</f>
        <v>0</v>
      </c>
      <c r="AY52" s="232">
        <f>Exports!AZ$11</f>
        <v>0</v>
      </c>
      <c r="AZ52" s="232">
        <f>Exports!BA$11</f>
        <v>0</v>
      </c>
      <c r="BA52" s="232">
        <f>Exports!BB$11</f>
        <v>0</v>
      </c>
      <c r="BB52" s="232">
        <f>Exports!BC$11</f>
        <v>0</v>
      </c>
      <c r="BC52" s="235">
        <f t="shared" si="9"/>
        <v>0.20473205068480832</v>
      </c>
      <c r="BD52" s="235">
        <f t="shared" si="9"/>
        <v>0.17326788222244652</v>
      </c>
      <c r="BE52" s="235">
        <f t="shared" si="9"/>
        <v>0.20563395678186233</v>
      </c>
      <c r="BF52" s="235">
        <f t="shared" si="9"/>
        <v>0.23111547566375701</v>
      </c>
      <c r="BG52" s="235">
        <f t="shared" si="9"/>
        <v>0.22565996322722506</v>
      </c>
      <c r="BH52" s="235">
        <f t="shared" si="9"/>
        <v>0.21173060230037757</v>
      </c>
      <c r="BI52" s="235">
        <f t="shared" si="9"/>
        <v>0.21619819571958854</v>
      </c>
      <c r="BJ52" s="235">
        <f t="shared" si="9"/>
        <v>0.25829639039614177</v>
      </c>
      <c r="BK52" s="235">
        <f t="shared" si="10"/>
        <v>0.32362113643380591</v>
      </c>
      <c r="BL52" s="235">
        <f t="shared" si="11"/>
        <v>0.27239398804748066</v>
      </c>
      <c r="BM52" s="235">
        <f t="shared" si="12"/>
        <v>0.32704821626346814</v>
      </c>
      <c r="BN52" s="235">
        <f t="shared" si="13"/>
        <v>0.32493898400130006</v>
      </c>
    </row>
    <row r="53" spans="1:66">
      <c r="A53" s="230" t="str">
        <f t="shared" si="8"/>
        <v xml:space="preserve">Plywood </v>
      </c>
      <c r="AC53" s="232">
        <f>Exports!AD$12</f>
        <v>14.205922999999999</v>
      </c>
      <c r="AD53" s="232">
        <f>Exports!AE$12</f>
        <v>14.599514999999998</v>
      </c>
      <c r="AE53" s="232">
        <f>Exports!AF$12</f>
        <v>14.221133</v>
      </c>
      <c r="AF53" s="232">
        <f>Exports!AG$12</f>
        <v>15.140080999999999</v>
      </c>
      <c r="AG53" s="232">
        <f>Exports!AH$12</f>
        <v>19.024668999999996</v>
      </c>
      <c r="AH53" s="232">
        <f>Exports!AI$12</f>
        <v>18.78605499999999</v>
      </c>
      <c r="AI53" s="232">
        <f>Exports!AJ$12</f>
        <v>23.617187000000001</v>
      </c>
      <c r="AJ53" s="232">
        <f>Exports!AK$12</f>
        <v>28.367242999999998</v>
      </c>
      <c r="AK53" s="232">
        <f>Exports!AL$12</f>
        <v>25.774375999999997</v>
      </c>
      <c r="AL53" s="232">
        <f>Exports!AM$12</f>
        <v>23.267130999999996</v>
      </c>
      <c r="AM53" s="232">
        <f>Exports!AN$12</f>
        <v>21.484864999999996</v>
      </c>
      <c r="AN53" s="232">
        <f>Exports!AO$12</f>
        <v>23.905321000000001</v>
      </c>
      <c r="AO53" s="232">
        <f>Exports!AP$12</f>
        <v>22.660393000000003</v>
      </c>
      <c r="AP53" s="232">
        <f>Exports!AQ$12</f>
        <v>20.282046000000005</v>
      </c>
      <c r="AQ53" s="232">
        <f>Exports!AR$12</f>
        <v>22.229222999999998</v>
      </c>
      <c r="AR53" s="232">
        <f>Exports!AS$12</f>
        <v>17.907806000000001</v>
      </c>
      <c r="AS53" s="232">
        <f>Exports!AT$12</f>
        <v>21.007855000000003</v>
      </c>
      <c r="AT53" s="232">
        <f>Exports!AU$12</f>
        <v>20.731396</v>
      </c>
      <c r="AU53" s="232">
        <f>Exports!AV$12</f>
        <v>20.171438000000002</v>
      </c>
      <c r="AV53" s="232">
        <f>Exports!AW$12</f>
        <v>18.707594</v>
      </c>
      <c r="AW53" s="232">
        <f>Exports!AX$12</f>
        <v>0</v>
      </c>
      <c r="AX53" s="232">
        <f>Exports!AY$12</f>
        <v>0</v>
      </c>
      <c r="AY53" s="232">
        <f>Exports!AZ$12</f>
        <v>0</v>
      </c>
      <c r="AZ53" s="232">
        <f>Exports!BA$12</f>
        <v>0</v>
      </c>
      <c r="BA53" s="232">
        <f>Exports!BB$12</f>
        <v>0</v>
      </c>
      <c r="BB53" s="232">
        <f>Exports!BC$12</f>
        <v>0</v>
      </c>
      <c r="BC53" s="235">
        <f t="shared" si="9"/>
        <v>6.9235623063514662E-2</v>
      </c>
      <c r="BD53" s="235">
        <f t="shared" si="9"/>
        <v>0.10760778053845321</v>
      </c>
      <c r="BE53" s="235">
        <f t="shared" si="9"/>
        <v>9.1386017281529841E-2</v>
      </c>
      <c r="BF53" s="235">
        <f t="shared" si="9"/>
        <v>0.11665767488247583</v>
      </c>
      <c r="BG53" s="235">
        <f t="shared" si="9"/>
        <v>0.10910534571099978</v>
      </c>
      <c r="BH53" s="235">
        <f t="shared" si="9"/>
        <v>9.7272737980892296E-2</v>
      </c>
      <c r="BI53" s="235">
        <f t="shared" si="9"/>
        <v>9.9122041423581386E-2</v>
      </c>
      <c r="BJ53" s="235">
        <f t="shared" si="9"/>
        <v>0.10174809357046502</v>
      </c>
      <c r="BK53" s="235">
        <f t="shared" si="10"/>
        <v>0.14889675130462574</v>
      </c>
      <c r="BL53" s="235">
        <f t="shared" si="11"/>
        <v>0.14414111322732509</v>
      </c>
      <c r="BM53" s="235">
        <f t="shared" si="12"/>
        <v>0.15457815399007857</v>
      </c>
      <c r="BN53" s="235">
        <f t="shared" si="13"/>
        <v>0.17980601597005796</v>
      </c>
    </row>
    <row r="54" spans="1:66">
      <c r="A54" s="230" t="str">
        <f t="shared" si="8"/>
        <v xml:space="preserve">Mouldings &amp; Joinery </v>
      </c>
      <c r="AC54" s="232">
        <f>Exports!AD$14</f>
        <v>22.197341999999999</v>
      </c>
      <c r="AD54" s="232">
        <f>Exports!AE$14</f>
        <v>26.737333999999993</v>
      </c>
      <c r="AE54" s="232">
        <f>Exports!AF$14</f>
        <v>25.715683000000006</v>
      </c>
      <c r="AF54" s="232">
        <f>Exports!AG$14</f>
        <v>35.752396999999995</v>
      </c>
      <c r="AG54" s="232">
        <f>Exports!AH$14</f>
        <v>53.553256999999995</v>
      </c>
      <c r="AH54" s="232">
        <f>Exports!AI$14</f>
        <v>38.404371000000005</v>
      </c>
      <c r="AI54" s="232">
        <f>Exports!AJ$14</f>
        <v>28.648460999999998</v>
      </c>
      <c r="AJ54" s="232">
        <f>Exports!AK$14</f>
        <v>32.421644000000001</v>
      </c>
      <c r="AK54" s="232">
        <f>Exports!AL$14</f>
        <v>25.652931999999989</v>
      </c>
      <c r="AL54" s="232">
        <f>Exports!AM$14</f>
        <v>19.737518999999999</v>
      </c>
      <c r="AM54" s="232">
        <f>Exports!AN$14</f>
        <v>26.618501999999989</v>
      </c>
      <c r="AN54" s="232">
        <f>Exports!AO$14</f>
        <v>18.615530000000003</v>
      </c>
      <c r="AO54" s="232">
        <f>Exports!AP$14</f>
        <v>12.126711000000002</v>
      </c>
      <c r="AP54" s="232">
        <f>Exports!AQ$14</f>
        <v>9.8290819999999997</v>
      </c>
      <c r="AQ54" s="232">
        <f>Exports!AR$14</f>
        <v>12.716909999999997</v>
      </c>
      <c r="AR54" s="232">
        <f>Exports!AS$14</f>
        <v>9.3075029999999987</v>
      </c>
      <c r="AS54" s="232">
        <f>Exports!AT$14</f>
        <v>8.9292890000000007</v>
      </c>
      <c r="AT54" s="232">
        <f>Exports!AU$14</f>
        <v>6.6619440000000001</v>
      </c>
      <c r="AU54" s="232">
        <f>Exports!AV$14</f>
        <v>7.4690950000000003</v>
      </c>
      <c r="AV54" s="232">
        <f>Exports!AW$14</f>
        <v>6.7018529999999998</v>
      </c>
      <c r="AW54" s="232">
        <f>Exports!AX$14</f>
        <v>0</v>
      </c>
      <c r="AX54" s="232">
        <f>Exports!AY$14</f>
        <v>0</v>
      </c>
      <c r="AY54" s="232">
        <f>Exports!AZ$14</f>
        <v>0</v>
      </c>
      <c r="AZ54" s="232">
        <f>Exports!BA$14</f>
        <v>0</v>
      </c>
      <c r="BA54" s="232">
        <f>Exports!BB$14</f>
        <v>0</v>
      </c>
      <c r="BB54" s="232">
        <f>Exports!BC$14</f>
        <v>0</v>
      </c>
      <c r="BC54" s="235">
        <f t="shared" si="9"/>
        <v>6.8909397861890917E-2</v>
      </c>
      <c r="BD54" s="235">
        <f t="shared" si="9"/>
        <v>9.1283734678141062E-2</v>
      </c>
      <c r="BE54" s="235">
        <f t="shared" si="9"/>
        <v>0.11322197666964331</v>
      </c>
      <c r="BF54" s="235">
        <f t="shared" si="9"/>
        <v>9.0843559327439094E-2</v>
      </c>
      <c r="BG54" s="235">
        <f t="shared" si="9"/>
        <v>5.8387733875241439E-2</v>
      </c>
      <c r="BH54" s="235">
        <f t="shared" si="9"/>
        <v>4.7140299256727081E-2</v>
      </c>
      <c r="BI54" s="235">
        <f t="shared" si="9"/>
        <v>5.670580927637265E-2</v>
      </c>
      <c r="BJ54" s="235">
        <f t="shared" si="9"/>
        <v>5.2883121815781545E-2</v>
      </c>
      <c r="BK54" s="235">
        <f t="shared" si="10"/>
        <v>6.3287857021106161E-2</v>
      </c>
      <c r="BL54" s="235">
        <f t="shared" si="11"/>
        <v>4.6319120256932966E-2</v>
      </c>
      <c r="BM54" s="235">
        <f t="shared" si="12"/>
        <v>5.723731332771248E-2</v>
      </c>
      <c r="BN54" s="235">
        <f t="shared" si="13"/>
        <v>6.4414135112563428E-2</v>
      </c>
    </row>
    <row r="55" spans="1:66">
      <c r="A55" s="230" t="str">
        <f t="shared" si="8"/>
        <v>Other wood</v>
      </c>
      <c r="AC55" s="232">
        <f t="shared" ref="AC55:BB55" si="14">AC39-SUM(AC50:AC54)</f>
        <v>5.5579440000000204</v>
      </c>
      <c r="AD55" s="232">
        <f t="shared" si="14"/>
        <v>5.9961220000000139</v>
      </c>
      <c r="AE55" s="232">
        <f t="shared" si="14"/>
        <v>5.9114140000000077</v>
      </c>
      <c r="AF55" s="232">
        <f t="shared" si="14"/>
        <v>3.9939640000000054</v>
      </c>
      <c r="AG55" s="232">
        <f t="shared" si="14"/>
        <v>3.2795130000000086</v>
      </c>
      <c r="AH55" s="232">
        <f t="shared" si="14"/>
        <v>2.713848999999982</v>
      </c>
      <c r="AI55" s="232">
        <f t="shared" si="14"/>
        <v>4.853539000000012</v>
      </c>
      <c r="AJ55" s="232">
        <f t="shared" si="14"/>
        <v>5.2321819999999661</v>
      </c>
      <c r="AK55" s="232">
        <f t="shared" si="14"/>
        <v>11.658341000000064</v>
      </c>
      <c r="AL55" s="232">
        <f t="shared" si="14"/>
        <v>6.5559310000000153</v>
      </c>
      <c r="AM55" s="232">
        <f t="shared" si="14"/>
        <v>8.2989200000000096</v>
      </c>
      <c r="AN55" s="232">
        <f t="shared" si="14"/>
        <v>9.4611720000000048</v>
      </c>
      <c r="AO55" s="232">
        <f t="shared" si="14"/>
        <v>10.776472000000012</v>
      </c>
      <c r="AP55" s="232">
        <f t="shared" si="14"/>
        <v>8.4290120000000002</v>
      </c>
      <c r="AQ55" s="232">
        <f t="shared" si="14"/>
        <v>9.6860020000000304</v>
      </c>
      <c r="AR55" s="232">
        <f t="shared" si="14"/>
        <v>12.245245000000011</v>
      </c>
      <c r="AS55" s="232">
        <f t="shared" si="14"/>
        <v>8.612025999999986</v>
      </c>
      <c r="AT55" s="232">
        <f t="shared" si="14"/>
        <v>6.7447610000000111</v>
      </c>
      <c r="AU55" s="232">
        <f t="shared" si="14"/>
        <v>4.8923929999999842</v>
      </c>
      <c r="AV55" s="232">
        <f t="shared" si="14"/>
        <v>4.4908949999999948</v>
      </c>
      <c r="AW55" s="232">
        <f t="shared" si="14"/>
        <v>0</v>
      </c>
      <c r="AX55" s="232">
        <f t="shared" si="14"/>
        <v>0</v>
      </c>
      <c r="AY55" s="232">
        <f t="shared" si="14"/>
        <v>0</v>
      </c>
      <c r="AZ55" s="232">
        <f t="shared" si="14"/>
        <v>0</v>
      </c>
      <c r="BA55" s="232">
        <f t="shared" si="14"/>
        <v>0</v>
      </c>
      <c r="BB55" s="232">
        <f t="shared" si="14"/>
        <v>0</v>
      </c>
      <c r="BC55" s="235">
        <f t="shared" si="9"/>
        <v>3.1316859155850099E-2</v>
      </c>
      <c r="BD55" s="235">
        <f t="shared" si="9"/>
        <v>3.0320420006800318E-2</v>
      </c>
      <c r="BE55" s="235">
        <f t="shared" si="9"/>
        <v>3.5299511844176568E-2</v>
      </c>
      <c r="BF55" s="235">
        <f t="shared" si="9"/>
        <v>4.6170403952458292E-2</v>
      </c>
      <c r="BG55" s="235">
        <f t="shared" si="9"/>
        <v>5.1886598043772256E-2</v>
      </c>
      <c r="BH55" s="235">
        <f t="shared" si="9"/>
        <v>4.0425560405187758E-2</v>
      </c>
      <c r="BI55" s="235">
        <f t="shared" si="9"/>
        <v>4.3190726525749248E-2</v>
      </c>
      <c r="BJ55" s="235">
        <f t="shared" si="9"/>
        <v>6.9574705804455891E-2</v>
      </c>
      <c r="BK55" s="235">
        <f t="shared" si="10"/>
        <v>6.1039201458262568E-2</v>
      </c>
      <c r="BL55" s="235">
        <f t="shared" si="11"/>
        <v>4.6894929747724086E-2</v>
      </c>
      <c r="BM55" s="235">
        <f t="shared" si="12"/>
        <v>3.7491480703258737E-2</v>
      </c>
      <c r="BN55" s="235">
        <f t="shared" si="13"/>
        <v>4.3163751473858827E-2</v>
      </c>
    </row>
    <row r="56" spans="1:66"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232"/>
      <c r="BB56" s="232"/>
    </row>
    <row r="57" spans="1:66" ht="13">
      <c r="A57" s="231" t="s">
        <v>80</v>
      </c>
    </row>
    <row r="58" spans="1:66" ht="13">
      <c r="A58" s="231"/>
      <c r="B58" s="264" t="s">
        <v>36</v>
      </c>
      <c r="C58" s="264"/>
      <c r="D58" s="264"/>
      <c r="E58" s="264"/>
      <c r="F58" s="264"/>
      <c r="G58" s="264"/>
      <c r="H58" s="264"/>
      <c r="I58" s="264"/>
      <c r="J58" s="264"/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C58" s="264" t="s">
        <v>96</v>
      </c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264"/>
      <c r="AQ58" s="264"/>
      <c r="AR58" s="264"/>
      <c r="AS58" s="264"/>
      <c r="AT58" s="264"/>
      <c r="AU58" s="264"/>
      <c r="AV58" s="264"/>
      <c r="AW58" s="264"/>
      <c r="AX58" s="264"/>
      <c r="AY58" s="264"/>
      <c r="AZ58" s="264"/>
      <c r="BA58" s="264"/>
      <c r="BB58" s="264"/>
    </row>
    <row r="59" spans="1:66">
      <c r="A59" s="233" t="s">
        <v>1</v>
      </c>
      <c r="B59" s="234">
        <f>ExportsCoreVPA!C$5</f>
        <v>1.4787524567451993</v>
      </c>
      <c r="C59" s="234">
        <f>ExportsCoreVPA!D$5</f>
        <v>1.4182267469020002</v>
      </c>
      <c r="D59" s="234">
        <f>ExportsCoreVPA!E$5</f>
        <v>1.1849271864920001</v>
      </c>
      <c r="E59" s="234">
        <f>ExportsCoreVPA!F$5</f>
        <v>1.015242129272</v>
      </c>
      <c r="F59" s="234">
        <f>ExportsCoreVPA!G$5</f>
        <v>1.1500213376119999</v>
      </c>
      <c r="G59" s="234">
        <f>ExportsCoreVPA!H$5</f>
        <v>1.1789641974319998</v>
      </c>
      <c r="H59" s="234">
        <f>ExportsCoreVPA!I$5</f>
        <v>1.076417627488</v>
      </c>
      <c r="I59" s="234">
        <f>ExportsCoreVPA!J$5</f>
        <v>1.1259460674559996</v>
      </c>
      <c r="J59" s="234">
        <f>ExportsCoreVPA!K$5</f>
        <v>1.1021297157920003</v>
      </c>
      <c r="K59" s="234">
        <f>ExportsCoreVPA!L$5</f>
        <v>0.72335568311999965</v>
      </c>
      <c r="L59" s="234">
        <f>ExportsCoreVPA!M$5</f>
        <v>0.81702803400400015</v>
      </c>
      <c r="M59" s="234">
        <f>ExportsCoreVPA!N$5</f>
        <v>0.68712268094399986</v>
      </c>
      <c r="N59" s="234">
        <f>ExportsCoreVPA!O$5</f>
        <v>0.85718195452399992</v>
      </c>
      <c r="O59" s="234">
        <f>ExportsCoreVPA!P$5</f>
        <v>0.84761553942800016</v>
      </c>
      <c r="P59" s="234">
        <f>ExportsCoreVPA!Q$5</f>
        <v>0.94089892612799975</v>
      </c>
      <c r="Q59" s="234">
        <f>ExportsCoreVPA!R$5</f>
        <v>0.69979814662800011</v>
      </c>
      <c r="R59" s="234">
        <f>ExportsCoreVPA!S$5</f>
        <v>0.61260685270399984</v>
      </c>
      <c r="S59" s="234">
        <f>ExportsCoreVPA!T$5</f>
        <v>0.55163392773599973</v>
      </c>
      <c r="T59" s="234">
        <f>ExportsCoreVPA!U$5</f>
        <v>0.53767832031199991</v>
      </c>
      <c r="U59" s="234">
        <f>ExportsCoreVPA!V$5</f>
        <v>0.53560315804799996</v>
      </c>
      <c r="V59" s="234">
        <f>ExportsCoreVPA!W$5</f>
        <v>0</v>
      </c>
      <c r="W59" s="234">
        <f>ExportsCoreVPA!X$5</f>
        <v>0</v>
      </c>
      <c r="X59" s="234">
        <f>ExportsCoreVPA!Y$5</f>
        <v>0</v>
      </c>
      <c r="Y59" s="234">
        <f>ExportsCoreVPA!Z$5</f>
        <v>0</v>
      </c>
      <c r="Z59" s="234">
        <f>ExportsCoreVPA!AA$5</f>
        <v>0</v>
      </c>
      <c r="AA59" s="234">
        <f>ExportsCoreVPA!AB$5</f>
        <v>0</v>
      </c>
      <c r="AB59" s="232"/>
      <c r="AC59" s="232">
        <f>ExportsCoreVPA!AD$5</f>
        <v>249.39209099999991</v>
      </c>
      <c r="AD59" s="232">
        <f>ExportsCoreVPA!AE$5</f>
        <v>243.71809999999994</v>
      </c>
      <c r="AE59" s="232">
        <f>ExportsCoreVPA!AF$5</f>
        <v>220.84696899999997</v>
      </c>
      <c r="AF59" s="232">
        <f>ExportsCoreVPA!AG$5</f>
        <v>228.92622799999995</v>
      </c>
      <c r="AG59" s="232">
        <f>ExportsCoreVPA!AH$5</f>
        <v>288.19840399999993</v>
      </c>
      <c r="AH59" s="232">
        <f>ExportsCoreVPA!AI$5</f>
        <v>298.46382499999999</v>
      </c>
      <c r="AI59" s="232">
        <f>ExportsCoreVPA!AJ$5</f>
        <v>270.918521</v>
      </c>
      <c r="AJ59" s="232">
        <f>ExportsCoreVPA!AK$5</f>
        <v>315.640445</v>
      </c>
      <c r="AK59" s="232">
        <f>ExportsCoreVPA!AL$5</f>
        <v>334.95916899999997</v>
      </c>
      <c r="AL59" s="232">
        <f>ExportsCoreVPA!AM$5</f>
        <v>189.92819199999997</v>
      </c>
      <c r="AM59" s="232">
        <f>ExportsCoreVPA!AN$5</f>
        <v>200.18271300000004</v>
      </c>
      <c r="AN59" s="232">
        <f>ExportsCoreVPA!AO$5</f>
        <v>176.84184300000001</v>
      </c>
      <c r="AO59" s="232">
        <f>ExportsCoreVPA!AP$5</f>
        <v>184.78960099999998</v>
      </c>
      <c r="AP59" s="232">
        <f>ExportsCoreVPA!AQ$5</f>
        <v>190.24889800000005</v>
      </c>
      <c r="AQ59" s="232">
        <f>ExportsCoreVPA!AR$5</f>
        <v>201.85823799999991</v>
      </c>
      <c r="AR59" s="232">
        <f>ExportsCoreVPA!AS$5</f>
        <v>154.448643</v>
      </c>
      <c r="AS59" s="232">
        <f>ExportsCoreVPA!AT$5</f>
        <v>123.54876799999998</v>
      </c>
      <c r="AT59" s="232">
        <f>ExportsCoreVPA!AU$5</f>
        <v>130.42037899999994</v>
      </c>
      <c r="AU59" s="232">
        <f>ExportsCoreVPA!AV$5</f>
        <v>118.13197099999994</v>
      </c>
      <c r="AV59" s="232">
        <f>ExportsCoreVPA!AW$5</f>
        <v>92.850455999999994</v>
      </c>
      <c r="AW59" s="232">
        <f>ExportsCoreVPA!AX$5</f>
        <v>0</v>
      </c>
      <c r="AX59" s="232">
        <f>ExportsCoreVPA!AY$5</f>
        <v>0</v>
      </c>
      <c r="AY59" s="232">
        <f>ExportsCoreVPA!AZ$5</f>
        <v>0</v>
      </c>
      <c r="AZ59" s="232">
        <f>ExportsCoreVPA!BA$5</f>
        <v>0</v>
      </c>
      <c r="BA59" s="232">
        <f>ExportsCoreVPA!BB$5</f>
        <v>0</v>
      </c>
      <c r="BB59" s="232">
        <f>ExportsCoreVPA!BC$5</f>
        <v>0</v>
      </c>
    </row>
    <row r="60" spans="1:66">
      <c r="B60" s="230">
        <v>2000</v>
      </c>
      <c r="C60" s="230">
        <f t="shared" ref="C60:AA60" si="15">1+B60</f>
        <v>2001</v>
      </c>
      <c r="D60" s="230">
        <f t="shared" si="15"/>
        <v>2002</v>
      </c>
      <c r="E60" s="230">
        <f t="shared" si="15"/>
        <v>2003</v>
      </c>
      <c r="F60" s="230">
        <f t="shared" si="15"/>
        <v>2004</v>
      </c>
      <c r="G60" s="230">
        <f t="shared" si="15"/>
        <v>2005</v>
      </c>
      <c r="H60" s="230">
        <f t="shared" si="15"/>
        <v>2006</v>
      </c>
      <c r="I60" s="230">
        <f t="shared" si="15"/>
        <v>2007</v>
      </c>
      <c r="J60" s="230">
        <f t="shared" si="15"/>
        <v>2008</v>
      </c>
      <c r="K60" s="230">
        <f t="shared" si="15"/>
        <v>2009</v>
      </c>
      <c r="L60" s="230">
        <f t="shared" si="15"/>
        <v>2010</v>
      </c>
      <c r="M60" s="230">
        <f t="shared" si="15"/>
        <v>2011</v>
      </c>
      <c r="N60" s="230">
        <f t="shared" si="15"/>
        <v>2012</v>
      </c>
      <c r="O60" s="230">
        <f t="shared" si="15"/>
        <v>2013</v>
      </c>
      <c r="P60" s="230">
        <f t="shared" si="15"/>
        <v>2014</v>
      </c>
      <c r="Q60" s="230">
        <f t="shared" si="15"/>
        <v>2015</v>
      </c>
      <c r="R60" s="230">
        <f t="shared" si="15"/>
        <v>2016</v>
      </c>
      <c r="S60" s="230">
        <f t="shared" si="15"/>
        <v>2017</v>
      </c>
      <c r="T60" s="230">
        <f t="shared" si="15"/>
        <v>2018</v>
      </c>
      <c r="U60" s="230">
        <f t="shared" si="15"/>
        <v>2019</v>
      </c>
      <c r="V60" s="230">
        <f t="shared" si="15"/>
        <v>2020</v>
      </c>
      <c r="W60" s="230">
        <f t="shared" si="15"/>
        <v>2021</v>
      </c>
      <c r="X60" s="230">
        <f t="shared" si="15"/>
        <v>2022</v>
      </c>
      <c r="Y60" s="230">
        <f t="shared" si="15"/>
        <v>2023</v>
      </c>
      <c r="Z60" s="230">
        <f t="shared" si="15"/>
        <v>2024</v>
      </c>
      <c r="AA60" s="230">
        <f t="shared" si="15"/>
        <v>2025</v>
      </c>
      <c r="AC60" s="230">
        <v>2000</v>
      </c>
      <c r="AD60" s="230">
        <f t="shared" ref="AD60:BB60" si="16">1+AC60</f>
        <v>2001</v>
      </c>
      <c r="AE60" s="230">
        <f t="shared" si="16"/>
        <v>2002</v>
      </c>
      <c r="AF60" s="230">
        <f t="shared" si="16"/>
        <v>2003</v>
      </c>
      <c r="AG60" s="230">
        <f t="shared" si="16"/>
        <v>2004</v>
      </c>
      <c r="AH60" s="230">
        <f t="shared" si="16"/>
        <v>2005</v>
      </c>
      <c r="AI60" s="230">
        <f t="shared" si="16"/>
        <v>2006</v>
      </c>
      <c r="AJ60" s="230">
        <f t="shared" si="16"/>
        <v>2007</v>
      </c>
      <c r="AK60" s="230">
        <f t="shared" si="16"/>
        <v>2008</v>
      </c>
      <c r="AL60" s="230">
        <f t="shared" si="16"/>
        <v>2009</v>
      </c>
      <c r="AM60" s="230">
        <f t="shared" si="16"/>
        <v>2010</v>
      </c>
      <c r="AN60" s="230">
        <f t="shared" si="16"/>
        <v>2011</v>
      </c>
      <c r="AO60" s="230">
        <f t="shared" si="16"/>
        <v>2012</v>
      </c>
      <c r="AP60" s="230">
        <f t="shared" si="16"/>
        <v>2013</v>
      </c>
      <c r="AQ60" s="230">
        <f t="shared" si="16"/>
        <v>2014</v>
      </c>
      <c r="AR60" s="230">
        <f t="shared" si="16"/>
        <v>2015</v>
      </c>
      <c r="AS60" s="230">
        <f t="shared" si="16"/>
        <v>2016</v>
      </c>
      <c r="AT60" s="230">
        <f t="shared" si="16"/>
        <v>2017</v>
      </c>
      <c r="AU60" s="230">
        <f t="shared" si="16"/>
        <v>2018</v>
      </c>
      <c r="AV60" s="230">
        <f t="shared" si="16"/>
        <v>2019</v>
      </c>
      <c r="AW60" s="230">
        <f t="shared" si="16"/>
        <v>2020</v>
      </c>
      <c r="AX60" s="230">
        <f t="shared" si="16"/>
        <v>2021</v>
      </c>
      <c r="AY60" s="230">
        <f t="shared" si="16"/>
        <v>2022</v>
      </c>
      <c r="AZ60" s="230">
        <f t="shared" si="16"/>
        <v>2023</v>
      </c>
      <c r="BA60" s="230">
        <f t="shared" si="16"/>
        <v>2024</v>
      </c>
      <c r="BB60" s="230">
        <f t="shared" si="16"/>
        <v>2025</v>
      </c>
    </row>
    <row r="61" spans="1:66">
      <c r="A61" s="233" t="s">
        <v>126</v>
      </c>
      <c r="B61" s="234">
        <f>ExportsCoreVPA!C$25</f>
        <v>0.90633168259200003</v>
      </c>
      <c r="C61" s="234">
        <f>ExportsCoreVPA!D$25</f>
        <v>0.88198784094400007</v>
      </c>
      <c r="D61" s="234">
        <f>ExportsCoreVPA!E$25</f>
        <v>0.69632846696000006</v>
      </c>
      <c r="E61" s="234">
        <f>ExportsCoreVPA!F$25</f>
        <v>0.57259814382399998</v>
      </c>
      <c r="F61" s="234">
        <f>ExportsCoreVPA!G$25</f>
        <v>0.63748378237600001</v>
      </c>
      <c r="G61" s="234">
        <f>ExportsCoreVPA!H$25</f>
        <v>0.63249421020800001</v>
      </c>
      <c r="H61" s="234">
        <f>ExportsCoreVPA!I$25</f>
        <v>0.56349866339199994</v>
      </c>
      <c r="I61" s="234">
        <f>ExportsCoreVPA!J$25</f>
        <v>0.55063098983199998</v>
      </c>
      <c r="J61" s="234">
        <f>ExportsCoreVPA!K$25</f>
        <v>0.5163137255639999</v>
      </c>
      <c r="K61" s="234">
        <f>ExportsCoreVPA!L$25</f>
        <v>0.24017416253600002</v>
      </c>
      <c r="L61" s="234">
        <f>ExportsCoreVPA!M$25</f>
        <v>0.27616643731599999</v>
      </c>
      <c r="M61" s="234">
        <f>ExportsCoreVPA!N$25</f>
        <v>0.23191380917600002</v>
      </c>
      <c r="N61" s="234">
        <f>ExportsCoreVPA!O$25</f>
        <v>0.22393795989599996</v>
      </c>
      <c r="O61" s="234">
        <f>ExportsCoreVPA!P$25</f>
        <v>0.20057202796399998</v>
      </c>
      <c r="P61" s="234">
        <f>ExportsCoreVPA!Q$25</f>
        <v>0.23123653702799998</v>
      </c>
      <c r="Q61" s="234">
        <f>ExportsCoreVPA!R$25</f>
        <v>0.20950636431199998</v>
      </c>
      <c r="R61" s="234">
        <f>ExportsCoreVPA!S$25</f>
        <v>0.16726544673999999</v>
      </c>
      <c r="S61" s="234">
        <f>ExportsCoreVPA!T$25</f>
        <v>0.14520742045599999</v>
      </c>
      <c r="T61" s="234">
        <f>ExportsCoreVPA!U$25</f>
        <v>0.142820329064</v>
      </c>
      <c r="U61" s="234">
        <f>ExportsCoreVPA!V$25</f>
        <v>0.13111888437199998</v>
      </c>
      <c r="V61" s="234">
        <f>ExportsCoreVPA!W$25</f>
        <v>0</v>
      </c>
      <c r="W61" s="234">
        <f>ExportsCoreVPA!X$25</f>
        <v>0</v>
      </c>
      <c r="X61" s="234">
        <f>ExportsCoreVPA!Y$25</f>
        <v>0</v>
      </c>
      <c r="Y61" s="234">
        <f>ExportsCoreVPA!Z$25</f>
        <v>0</v>
      </c>
      <c r="Z61" s="234">
        <f>ExportsCoreVPA!AA$25</f>
        <v>0</v>
      </c>
      <c r="AA61" s="234">
        <f>ExportsCoreVPA!AB$25</f>
        <v>0</v>
      </c>
      <c r="AB61" s="236"/>
      <c r="BC61" s="235">
        <f t="shared" ref="BC61:BJ67" si="17">J61/J$59</f>
        <v>0.46846910864114777</v>
      </c>
      <c r="BD61" s="235">
        <f t="shared" si="17"/>
        <v>0.3320277536219437</v>
      </c>
      <c r="BE61" s="235">
        <f t="shared" si="17"/>
        <v>0.33801341670321178</v>
      </c>
      <c r="BF61" s="235">
        <f t="shared" si="17"/>
        <v>0.33751441424897582</v>
      </c>
      <c r="BG61" s="235">
        <f t="shared" si="17"/>
        <v>0.26124903669997873</v>
      </c>
      <c r="BH61" s="235">
        <f t="shared" si="17"/>
        <v>0.2366309000178935</v>
      </c>
      <c r="BI61" s="235">
        <f t="shared" si="17"/>
        <v>0.24576129338311373</v>
      </c>
      <c r="BJ61" s="235">
        <f t="shared" si="17"/>
        <v>0.29938113629124791</v>
      </c>
      <c r="BK61" s="235">
        <f t="shared" ref="BK61:BK67" si="18">R61/R$59</f>
        <v>0.27303881110977307</v>
      </c>
      <c r="BL61" s="235">
        <f t="shared" ref="BL61:BL67" si="19">S61/S$59</f>
        <v>0.26323148949876263</v>
      </c>
      <c r="BM61" s="235">
        <f t="shared" ref="BM61:BM67" si="20">T61/T$59</f>
        <v>0.26562411700201211</v>
      </c>
      <c r="BN61" s="235">
        <f t="shared" ref="BN61:BN67" si="21">U61/U$59</f>
        <v>0.2448060329775899</v>
      </c>
    </row>
    <row r="62" spans="1:66">
      <c r="A62" s="234" t="str">
        <f>ExportsCoreVPA!B$22</f>
        <v xml:space="preserve">China </v>
      </c>
      <c r="B62" s="234">
        <f>ExportsCoreVPA!C$22</f>
        <v>3.4663101199999997E-4</v>
      </c>
      <c r="C62" s="234">
        <f>ExportsCoreVPA!D$22</f>
        <v>8.4635171600000014E-4</v>
      </c>
      <c r="D62" s="234">
        <f>ExportsCoreVPA!E$22</f>
        <v>1.024642444E-3</v>
      </c>
      <c r="E62" s="234">
        <f>ExportsCoreVPA!F$22</f>
        <v>1.0473900920000001E-3</v>
      </c>
      <c r="F62" s="234">
        <f>ExportsCoreVPA!G$22</f>
        <v>1.3130657120000002E-3</v>
      </c>
      <c r="G62" s="234">
        <f>ExportsCoreVPA!H$22</f>
        <v>2.6101031320000002E-3</v>
      </c>
      <c r="H62" s="234">
        <f>ExportsCoreVPA!I$22</f>
        <v>1.4893471236000003E-2</v>
      </c>
      <c r="I62" s="234">
        <f>ExportsCoreVPA!J$22</f>
        <v>5.055121848000001E-3</v>
      </c>
      <c r="J62" s="234">
        <f>ExportsCoreVPA!K$22</f>
        <v>4.1895556360000002E-3</v>
      </c>
      <c r="K62" s="234">
        <f>ExportsCoreVPA!L$22</f>
        <v>1.5328584040000001E-3</v>
      </c>
      <c r="L62" s="234">
        <f>ExportsCoreVPA!M$22</f>
        <v>1.1065973575999999E-2</v>
      </c>
      <c r="M62" s="234">
        <f>ExportsCoreVPA!N$22</f>
        <v>2.5861833452000001E-2</v>
      </c>
      <c r="N62" s="234">
        <f>ExportsCoreVPA!O$22</f>
        <v>7.7430134627999983E-2</v>
      </c>
      <c r="O62" s="234">
        <f>ExportsCoreVPA!P$22</f>
        <v>0.194610168256</v>
      </c>
      <c r="P62" s="234">
        <f>ExportsCoreVPA!Q$22</f>
        <v>0.20516391145599996</v>
      </c>
      <c r="Q62" s="234">
        <f>ExportsCoreVPA!R$22</f>
        <v>1.501280466E-2</v>
      </c>
      <c r="R62" s="234">
        <f>ExportsCoreVPA!S$22</f>
        <v>8.0157187600000002E-3</v>
      </c>
      <c r="S62" s="234">
        <f>ExportsCoreVPA!T$22</f>
        <v>1.0944875395999998E-2</v>
      </c>
      <c r="T62" s="234">
        <f>ExportsCoreVPA!U$22</f>
        <v>1.1797339372000001E-2</v>
      </c>
      <c r="U62" s="234">
        <f>ExportsCoreVPA!V$22</f>
        <v>6.5039687440000002E-3</v>
      </c>
      <c r="V62" s="234">
        <f>ExportsCoreVPA!W$22</f>
        <v>0</v>
      </c>
      <c r="W62" s="234">
        <f>ExportsCoreVPA!X$22</f>
        <v>0</v>
      </c>
      <c r="X62" s="234">
        <f>ExportsCoreVPA!Y$22</f>
        <v>0</v>
      </c>
      <c r="Y62" s="234">
        <f>ExportsCoreVPA!Z$22</f>
        <v>0</v>
      </c>
      <c r="Z62" s="234">
        <f>ExportsCoreVPA!AA$22</f>
        <v>0</v>
      </c>
      <c r="AA62" s="234">
        <f>ExportsCoreVPA!AB$22</f>
        <v>0</v>
      </c>
      <c r="AB62" s="236"/>
      <c r="BC62" s="235">
        <f t="shared" si="17"/>
        <v>3.8013271722642447E-3</v>
      </c>
      <c r="BD62" s="235">
        <f t="shared" si="17"/>
        <v>2.119093607433108E-3</v>
      </c>
      <c r="BE62" s="235">
        <f t="shared" si="17"/>
        <v>1.3544178553787324E-2</v>
      </c>
      <c r="BF62" s="235">
        <f t="shared" si="17"/>
        <v>3.7637868999564762E-2</v>
      </c>
      <c r="BG62" s="235">
        <f t="shared" si="17"/>
        <v>9.0331036741198745E-2</v>
      </c>
      <c r="BH62" s="235">
        <f t="shared" si="17"/>
        <v>0.2295972161946554</v>
      </c>
      <c r="BI62" s="235">
        <f t="shared" si="17"/>
        <v>0.21805095718441653</v>
      </c>
      <c r="BJ62" s="235">
        <f t="shared" si="17"/>
        <v>2.1453050043558537E-2</v>
      </c>
      <c r="BK62" s="235">
        <f t="shared" si="18"/>
        <v>1.3084605117652913E-2</v>
      </c>
      <c r="BL62" s="235">
        <f t="shared" si="19"/>
        <v>1.984083074969599E-2</v>
      </c>
      <c r="BM62" s="235">
        <f t="shared" si="20"/>
        <v>2.1941259162456709E-2</v>
      </c>
      <c r="BN62" s="235">
        <f t="shared" si="21"/>
        <v>1.214326063293511E-2</v>
      </c>
    </row>
    <row r="63" spans="1:66">
      <c r="A63" s="234" t="str">
        <f>ExportsCoreVPA!B$48</f>
        <v xml:space="preserve">India </v>
      </c>
      <c r="B63" s="234">
        <f>ExportsCoreVPA!C$48</f>
        <v>0.23241807119999999</v>
      </c>
      <c r="C63" s="234">
        <f>ExportsCoreVPA!D$48</f>
        <v>0.17030153400399994</v>
      </c>
      <c r="D63" s="234">
        <f>ExportsCoreVPA!E$48</f>
        <v>0.14858766269199997</v>
      </c>
      <c r="E63" s="234">
        <f>ExportsCoreVPA!F$48</f>
        <v>0.15150388352399999</v>
      </c>
      <c r="F63" s="234">
        <f>ExportsCoreVPA!G$48</f>
        <v>0.17997271473999998</v>
      </c>
      <c r="G63" s="234">
        <f>ExportsCoreVPA!H$48</f>
        <v>0.221455597048</v>
      </c>
      <c r="H63" s="234">
        <f>ExportsCoreVPA!I$48</f>
        <v>0.14405040708799996</v>
      </c>
      <c r="I63" s="234">
        <f>ExportsCoreVPA!J$48</f>
        <v>0.16683685006799998</v>
      </c>
      <c r="J63" s="234">
        <f>ExportsCoreVPA!K$48</f>
        <v>0.18893650560399999</v>
      </c>
      <c r="K63" s="234">
        <f>ExportsCoreVPA!L$48</f>
        <v>0.21448453930399997</v>
      </c>
      <c r="L63" s="234">
        <f>ExportsCoreVPA!M$48</f>
        <v>0.21926016672000001</v>
      </c>
      <c r="M63" s="234">
        <f>ExportsCoreVPA!N$48</f>
        <v>0.14243516923999996</v>
      </c>
      <c r="N63" s="234">
        <f>ExportsCoreVPA!O$48</f>
        <v>0.14459106194399998</v>
      </c>
      <c r="O63" s="234">
        <f>ExportsCoreVPA!P$48</f>
        <v>0.14574855568</v>
      </c>
      <c r="P63" s="234">
        <f>ExportsCoreVPA!Q$48</f>
        <v>0.152056086812</v>
      </c>
      <c r="Q63" s="234">
        <f>ExportsCoreVPA!R$48</f>
        <v>0.14377369887999997</v>
      </c>
      <c r="R63" s="234">
        <f>ExportsCoreVPA!S$48</f>
        <v>8.6564208947999988E-2</v>
      </c>
      <c r="S63" s="234">
        <f>ExportsCoreVPA!T$48</f>
        <v>6.9759583964000005E-2</v>
      </c>
      <c r="T63" s="234">
        <f>ExportsCoreVPA!U$48</f>
        <v>5.031789873599999E-2</v>
      </c>
      <c r="U63" s="234">
        <f>ExportsCoreVPA!V$48</f>
        <v>6.4379094304000004E-2</v>
      </c>
      <c r="V63" s="234">
        <f>ExportsCoreVPA!W$48</f>
        <v>0</v>
      </c>
      <c r="W63" s="234">
        <f>ExportsCoreVPA!X$48</f>
        <v>0</v>
      </c>
      <c r="X63" s="234">
        <f>ExportsCoreVPA!Y$48</f>
        <v>0</v>
      </c>
      <c r="Y63" s="234">
        <f>ExportsCoreVPA!Z$48</f>
        <v>0</v>
      </c>
      <c r="Z63" s="234">
        <f>ExportsCoreVPA!AA$48</f>
        <v>0</v>
      </c>
      <c r="AA63" s="234">
        <f>ExportsCoreVPA!AB$48</f>
        <v>0</v>
      </c>
      <c r="AB63" s="236"/>
      <c r="BC63" s="235">
        <f t="shared" si="17"/>
        <v>0.17142855591025286</v>
      </c>
      <c r="BD63" s="235">
        <f t="shared" si="17"/>
        <v>0.2965132428059164</v>
      </c>
      <c r="BE63" s="235">
        <f t="shared" si="17"/>
        <v>0.26836308865128428</v>
      </c>
      <c r="BF63" s="235">
        <f t="shared" si="17"/>
        <v>0.20729219568813556</v>
      </c>
      <c r="BG63" s="235">
        <f t="shared" si="17"/>
        <v>0.16868187807837434</v>
      </c>
      <c r="BH63" s="235">
        <f t="shared" si="17"/>
        <v>0.17195125490308505</v>
      </c>
      <c r="BI63" s="235">
        <f t="shared" si="17"/>
        <v>0.16160724875916621</v>
      </c>
      <c r="BJ63" s="235">
        <f t="shared" si="17"/>
        <v>0.20545024243459084</v>
      </c>
      <c r="BK63" s="235">
        <f t="shared" si="18"/>
        <v>0.14130466965217933</v>
      </c>
      <c r="BL63" s="235">
        <f t="shared" si="19"/>
        <v>0.12645992288818295</v>
      </c>
      <c r="BM63" s="235">
        <f t="shared" si="20"/>
        <v>9.3583648131473671E-2</v>
      </c>
      <c r="BN63" s="235">
        <f t="shared" si="21"/>
        <v>0.12019924329540724</v>
      </c>
    </row>
    <row r="64" spans="1:66">
      <c r="A64" s="234" t="str">
        <f>ExportsCoreVPA!B$13</f>
        <v xml:space="preserve">Senegal </v>
      </c>
      <c r="B64" s="234">
        <f>ExportsCoreVPA!C$13</f>
        <v>8.795462452000001E-2</v>
      </c>
      <c r="C64" s="234">
        <f>ExportsCoreVPA!D$13</f>
        <v>7.9237308191999992E-2</v>
      </c>
      <c r="D64" s="234">
        <f>ExportsCoreVPA!E$13</f>
        <v>8.0702245540000009E-2</v>
      </c>
      <c r="E64" s="234">
        <f>ExportsCoreVPA!F$13</f>
        <v>9.1185480708000005E-2</v>
      </c>
      <c r="F64" s="234">
        <f>ExportsCoreVPA!G$13</f>
        <v>9.9840031620000005E-2</v>
      </c>
      <c r="G64" s="234">
        <f>ExportsCoreVPA!H$13</f>
        <v>0.108129254408</v>
      </c>
      <c r="H64" s="234">
        <f>ExportsCoreVPA!I$13</f>
        <v>0.10978259129599999</v>
      </c>
      <c r="I64" s="234">
        <f>ExportsCoreVPA!J$13</f>
        <v>0.116252421908</v>
      </c>
      <c r="J64" s="234">
        <f>ExportsCoreVPA!K$13</f>
        <v>0.12412720905200002</v>
      </c>
      <c r="K64" s="234">
        <f>ExportsCoreVPA!L$13</f>
        <v>9.2172682727999999E-2</v>
      </c>
      <c r="L64" s="234">
        <f>ExportsCoreVPA!M$13</f>
        <v>0.12186851353600001</v>
      </c>
      <c r="M64" s="234">
        <f>ExportsCoreVPA!N$13</f>
        <v>0.11800327909999998</v>
      </c>
      <c r="N64" s="234">
        <f>ExportsCoreVPA!O$13</f>
        <v>0.13162883666799999</v>
      </c>
      <c r="O64" s="234">
        <f>ExportsCoreVPA!P$13</f>
        <v>0.103146062264</v>
      </c>
      <c r="P64" s="234">
        <f>ExportsCoreVPA!Q$13</f>
        <v>0.11310470676399997</v>
      </c>
      <c r="Q64" s="234">
        <f>ExportsCoreVPA!R$13</f>
        <v>0.11009175217599999</v>
      </c>
      <c r="R64" s="234">
        <f>ExportsCoreVPA!S$13</f>
        <v>0.10239528524399999</v>
      </c>
      <c r="S64" s="234">
        <f>ExportsCoreVPA!T$13</f>
        <v>0.10212782963599999</v>
      </c>
      <c r="T64" s="234">
        <f>ExportsCoreVPA!U$13</f>
        <v>7.6913353411999993E-2</v>
      </c>
      <c r="U64" s="234">
        <f>ExportsCoreVPA!V$13</f>
        <v>7.2350055595999996E-2</v>
      </c>
      <c r="V64" s="234">
        <f>ExportsCoreVPA!W$13</f>
        <v>0</v>
      </c>
      <c r="W64" s="234">
        <f>ExportsCoreVPA!X$13</f>
        <v>0</v>
      </c>
      <c r="X64" s="234">
        <f>ExportsCoreVPA!Y$13</f>
        <v>0</v>
      </c>
      <c r="Y64" s="234">
        <f>ExportsCoreVPA!Z$13</f>
        <v>0</v>
      </c>
      <c r="Z64" s="234">
        <f>ExportsCoreVPA!AA$13</f>
        <v>0</v>
      </c>
      <c r="AA64" s="234">
        <f>ExportsCoreVPA!AB$13</f>
        <v>0</v>
      </c>
      <c r="AB64" s="236"/>
      <c r="BC64" s="235">
        <f t="shared" si="17"/>
        <v>0.1126248637283145</v>
      </c>
      <c r="BD64" s="235">
        <f t="shared" si="17"/>
        <v>0.12742373479453151</v>
      </c>
      <c r="BE64" s="235">
        <f t="shared" si="17"/>
        <v>0.14916074903667667</v>
      </c>
      <c r="BF64" s="235">
        <f t="shared" si="17"/>
        <v>0.17173538637653729</v>
      </c>
      <c r="BG64" s="235">
        <f t="shared" si="17"/>
        <v>0.15355997168780175</v>
      </c>
      <c r="BH64" s="235">
        <f t="shared" si="17"/>
        <v>0.12168967823974354</v>
      </c>
      <c r="BI64" s="235">
        <f t="shared" si="17"/>
        <v>0.12020919954649117</v>
      </c>
      <c r="BJ64" s="235">
        <f t="shared" si="17"/>
        <v>0.15731929658070781</v>
      </c>
      <c r="BK64" s="235">
        <f t="shared" si="18"/>
        <v>0.16714681657907518</v>
      </c>
      <c r="BL64" s="235">
        <f t="shared" si="19"/>
        <v>0.18513696221541362</v>
      </c>
      <c r="BM64" s="235">
        <f t="shared" si="20"/>
        <v>0.14304715385840608</v>
      </c>
      <c r="BN64" s="235">
        <f t="shared" si="21"/>
        <v>0.13508145818198497</v>
      </c>
    </row>
    <row r="65" spans="1:66">
      <c r="A65" s="234" t="str">
        <f>ExportsCoreVPA!B$15</f>
        <v xml:space="preserve">Tunisia </v>
      </c>
      <c r="B65" s="234">
        <f>ExportsCoreVPA!C$15</f>
        <v>6.7282859028000006E-2</v>
      </c>
      <c r="C65" s="234">
        <f>ExportsCoreVPA!D$15</f>
        <v>6.1549702787999996E-2</v>
      </c>
      <c r="D65" s="234">
        <f>ExportsCoreVPA!E$15</f>
        <v>4.3793285228000002E-2</v>
      </c>
      <c r="E65" s="234">
        <f>ExportsCoreVPA!F$15</f>
        <v>3.5552997256000002E-2</v>
      </c>
      <c r="F65" s="234">
        <f>ExportsCoreVPA!G$15</f>
        <v>2.4471734699999997E-2</v>
      </c>
      <c r="G65" s="234">
        <f>ExportsCoreVPA!H$15</f>
        <v>3.0935519103999998E-2</v>
      </c>
      <c r="H65" s="234">
        <f>ExportsCoreVPA!I$15</f>
        <v>3.3174190504000001E-2</v>
      </c>
      <c r="I65" s="234">
        <f>ExportsCoreVPA!J$15</f>
        <v>2.9948865099999999E-2</v>
      </c>
      <c r="J65" s="234">
        <f>ExportsCoreVPA!K$15</f>
        <v>3.1120270608000003E-2</v>
      </c>
      <c r="K65" s="234">
        <f>ExportsCoreVPA!L$15</f>
        <v>1.6061991651999997E-2</v>
      </c>
      <c r="L65" s="234">
        <f>ExportsCoreVPA!M$15</f>
        <v>2.1228905768E-2</v>
      </c>
      <c r="M65" s="234">
        <f>ExportsCoreVPA!N$15</f>
        <v>1.2096538327999999E-2</v>
      </c>
      <c r="N65" s="234">
        <f>ExportsCoreVPA!O$15</f>
        <v>8.8452650719999977E-3</v>
      </c>
      <c r="O65" s="234">
        <f>ExportsCoreVPA!P$15</f>
        <v>6.0140148879999989E-3</v>
      </c>
      <c r="P65" s="234">
        <f>ExportsCoreVPA!Q$15</f>
        <v>6.6893176279999994E-3</v>
      </c>
      <c r="Q65" s="234">
        <f>ExportsCoreVPA!R$15</f>
        <v>5.9251856440000004E-3</v>
      </c>
      <c r="R65" s="234">
        <f>ExportsCoreVPA!S$15</f>
        <v>2.8062684999999995E-3</v>
      </c>
      <c r="S65" s="234">
        <f>ExportsCoreVPA!T$15</f>
        <v>2.157606836E-3</v>
      </c>
      <c r="T65" s="234">
        <f>ExportsCoreVPA!U$15</f>
        <v>2.1304446239999997E-3</v>
      </c>
      <c r="U65" s="234">
        <f>ExportsCoreVPA!V$15</f>
        <v>2.1863262119999997E-3</v>
      </c>
      <c r="V65" s="234">
        <f>ExportsCoreVPA!W$15</f>
        <v>0</v>
      </c>
      <c r="W65" s="234">
        <f>ExportsCoreVPA!X$15</f>
        <v>0</v>
      </c>
      <c r="X65" s="234">
        <f>ExportsCoreVPA!Y$15</f>
        <v>0</v>
      </c>
      <c r="Y65" s="234">
        <f>ExportsCoreVPA!Z$15</f>
        <v>0</v>
      </c>
      <c r="Z65" s="234">
        <f>ExportsCoreVPA!AA$15</f>
        <v>0</v>
      </c>
      <c r="AA65" s="234">
        <f>ExportsCoreVPA!AB$15</f>
        <v>0</v>
      </c>
      <c r="AB65" s="236"/>
      <c r="BC65" s="235">
        <f t="shared" si="17"/>
        <v>2.8236486288400905E-2</v>
      </c>
      <c r="BD65" s="235">
        <f t="shared" si="17"/>
        <v>2.2204832320831334E-2</v>
      </c>
      <c r="BE65" s="235">
        <f t="shared" si="17"/>
        <v>2.5983081221783465E-2</v>
      </c>
      <c r="BF65" s="235">
        <f t="shared" si="17"/>
        <v>1.7604626747848337E-2</v>
      </c>
      <c r="BG65" s="235">
        <f t="shared" si="17"/>
        <v>1.0319005230239413E-2</v>
      </c>
      <c r="BH65" s="235">
        <f t="shared" si="17"/>
        <v>7.095215470044899E-3</v>
      </c>
      <c r="BI65" s="235">
        <f t="shared" si="17"/>
        <v>7.1094965062060084E-3</v>
      </c>
      <c r="BJ65" s="235">
        <f t="shared" si="17"/>
        <v>8.4669924785464173E-3</v>
      </c>
      <c r="BK65" s="235">
        <f t="shared" si="18"/>
        <v>4.5808637099199016E-3</v>
      </c>
      <c r="BL65" s="235">
        <f t="shared" si="19"/>
        <v>3.9113019114962498E-3</v>
      </c>
      <c r="BM65" s="235">
        <f t="shared" si="20"/>
        <v>3.9623033764198661E-3</v>
      </c>
      <c r="BN65" s="235">
        <f t="shared" si="21"/>
        <v>4.0819890233060657E-3</v>
      </c>
    </row>
    <row r="66" spans="1:66">
      <c r="A66" s="234" t="str">
        <f>ExportsCoreVPA!B$18</f>
        <v xml:space="preserve">USA </v>
      </c>
      <c r="B66" s="234">
        <f>ExportsCoreVPA!C$18</f>
        <v>4.8672393055999998E-2</v>
      </c>
      <c r="C66" s="234">
        <f>ExportsCoreVPA!D$18</f>
        <v>3.6656920580000002E-2</v>
      </c>
      <c r="D66" s="234">
        <f>ExportsCoreVPA!E$18</f>
        <v>4.1662597955999997E-2</v>
      </c>
      <c r="E66" s="234">
        <f>ExportsCoreVPA!F$18</f>
        <v>3.1595004952000003E-2</v>
      </c>
      <c r="F66" s="234">
        <f>ExportsCoreVPA!G$18</f>
        <v>5.6404366536000006E-2</v>
      </c>
      <c r="G66" s="234">
        <f>ExportsCoreVPA!H$18</f>
        <v>4.9983127795999997E-2</v>
      </c>
      <c r="H66" s="234">
        <f>ExportsCoreVPA!I$18</f>
        <v>4.8987306144000001E-2</v>
      </c>
      <c r="I66" s="234">
        <f>ExportsCoreVPA!J$18</f>
        <v>4.851995974E-2</v>
      </c>
      <c r="J66" s="234">
        <f>ExportsCoreVPA!K$18</f>
        <v>5.1558517892E-2</v>
      </c>
      <c r="K66" s="234">
        <f>ExportsCoreVPA!L$18</f>
        <v>1.8483888444E-2</v>
      </c>
      <c r="L66" s="234">
        <f>ExportsCoreVPA!M$18</f>
        <v>1.8587010203999995E-2</v>
      </c>
      <c r="M66" s="234">
        <f>ExportsCoreVPA!N$18</f>
        <v>2.2361430559999996E-2</v>
      </c>
      <c r="N66" s="234">
        <f>ExportsCoreVPA!O$18</f>
        <v>2.5271291219999999E-2</v>
      </c>
      <c r="O66" s="234">
        <f>ExportsCoreVPA!P$18</f>
        <v>2.0373181136E-2</v>
      </c>
      <c r="P66" s="234">
        <f>ExportsCoreVPA!Q$18</f>
        <v>2.2417925935999998E-2</v>
      </c>
      <c r="Q66" s="234">
        <f>ExportsCoreVPA!R$18</f>
        <v>1.6513224532E-2</v>
      </c>
      <c r="R66" s="234">
        <f>ExportsCoreVPA!S$18</f>
        <v>1.1326735027999999E-2</v>
      </c>
      <c r="S66" s="234">
        <f>ExportsCoreVPA!T$18</f>
        <v>1.2833730924E-2</v>
      </c>
      <c r="T66" s="234">
        <f>ExportsCoreVPA!U$18</f>
        <v>1.2871907019999998E-2</v>
      </c>
      <c r="U66" s="234">
        <f>ExportsCoreVPA!V$18</f>
        <v>7.893838567999998E-3</v>
      </c>
      <c r="V66" s="234">
        <f>ExportsCoreVPA!W$18</f>
        <v>0</v>
      </c>
      <c r="W66" s="234">
        <f>ExportsCoreVPA!X$18</f>
        <v>0</v>
      </c>
      <c r="X66" s="234">
        <f>ExportsCoreVPA!Y$18</f>
        <v>0</v>
      </c>
      <c r="Y66" s="234">
        <f>ExportsCoreVPA!Z$18</f>
        <v>0</v>
      </c>
      <c r="Z66" s="234">
        <f>ExportsCoreVPA!AA$18</f>
        <v>0</v>
      </c>
      <c r="AA66" s="234">
        <f>ExportsCoreVPA!AB$18</f>
        <v>0</v>
      </c>
      <c r="AB66" s="236"/>
      <c r="BC66" s="235">
        <f t="shared" si="17"/>
        <v>4.6780807334415794E-2</v>
      </c>
      <c r="BD66" s="235">
        <f t="shared" si="17"/>
        <v>2.5552973281795108E-2</v>
      </c>
      <c r="BE66" s="235">
        <f t="shared" si="17"/>
        <v>2.2749537874374816E-2</v>
      </c>
      <c r="BF66" s="235">
        <f t="shared" si="17"/>
        <v>3.2543577995822907E-2</v>
      </c>
      <c r="BG66" s="235">
        <f t="shared" si="17"/>
        <v>2.9481828317341738E-2</v>
      </c>
      <c r="BH66" s="235">
        <f t="shared" si="17"/>
        <v>2.4035874979060103E-2</v>
      </c>
      <c r="BI66" s="235">
        <f t="shared" si="17"/>
        <v>2.3826072401054336E-2</v>
      </c>
      <c r="BJ66" s="235">
        <f t="shared" si="17"/>
        <v>2.3597125273294169E-2</v>
      </c>
      <c r="BK66" s="235">
        <f t="shared" si="18"/>
        <v>1.8489403078017583E-2</v>
      </c>
      <c r="BL66" s="235">
        <f t="shared" si="19"/>
        <v>2.326494125673494E-2</v>
      </c>
      <c r="BM66" s="235">
        <f t="shared" si="20"/>
        <v>2.3939791756027628E-2</v>
      </c>
      <c r="BN66" s="235">
        <f t="shared" si="21"/>
        <v>1.473822259892755E-2</v>
      </c>
    </row>
    <row r="67" spans="1:66">
      <c r="A67" s="233" t="s">
        <v>19</v>
      </c>
      <c r="B67" s="237">
        <f t="shared" ref="B67:AA67" si="22">B59-SUM(B61:B66)</f>
        <v>0.13574619533719923</v>
      </c>
      <c r="C67" s="237">
        <f t="shared" si="22"/>
        <v>0.18764708867800017</v>
      </c>
      <c r="D67" s="237">
        <f t="shared" si="22"/>
        <v>0.17282828567200004</v>
      </c>
      <c r="E67" s="237">
        <f t="shared" si="22"/>
        <v>0.13175922891599989</v>
      </c>
      <c r="F67" s="237">
        <f t="shared" si="22"/>
        <v>0.15053564192799995</v>
      </c>
      <c r="G67" s="237">
        <f t="shared" si="22"/>
        <v>0.13335638573599984</v>
      </c>
      <c r="H67" s="237">
        <f t="shared" si="22"/>
        <v>0.1620309978279999</v>
      </c>
      <c r="I67" s="237">
        <f t="shared" si="22"/>
        <v>0.20870185895999949</v>
      </c>
      <c r="J67" s="237">
        <f t="shared" si="22"/>
        <v>0.18588393143600035</v>
      </c>
      <c r="K67" s="237">
        <f t="shared" si="22"/>
        <v>0.14044556005199982</v>
      </c>
      <c r="L67" s="237">
        <f t="shared" si="22"/>
        <v>0.1488510268840002</v>
      </c>
      <c r="M67" s="237">
        <f t="shared" si="22"/>
        <v>0.13445062108799999</v>
      </c>
      <c r="N67" s="237">
        <f t="shared" si="22"/>
        <v>0.24547740509600002</v>
      </c>
      <c r="O67" s="237">
        <f t="shared" si="22"/>
        <v>0.17715152924000022</v>
      </c>
      <c r="P67" s="237">
        <f t="shared" si="22"/>
        <v>0.21023044050399986</v>
      </c>
      <c r="Q67" s="237">
        <f t="shared" si="22"/>
        <v>0.19897511642400012</v>
      </c>
      <c r="R67" s="237">
        <f t="shared" si="22"/>
        <v>0.23423318948399985</v>
      </c>
      <c r="S67" s="237">
        <f t="shared" si="22"/>
        <v>0.20860288052399972</v>
      </c>
      <c r="T67" s="237">
        <f t="shared" si="22"/>
        <v>0.24082704808399996</v>
      </c>
      <c r="U67" s="237">
        <f t="shared" si="22"/>
        <v>0.25117099025199996</v>
      </c>
      <c r="V67" s="237">
        <f t="shared" si="22"/>
        <v>0</v>
      </c>
      <c r="W67" s="237">
        <f t="shared" si="22"/>
        <v>0</v>
      </c>
      <c r="X67" s="237">
        <f t="shared" si="22"/>
        <v>0</v>
      </c>
      <c r="Y67" s="237">
        <f t="shared" si="22"/>
        <v>0</v>
      </c>
      <c r="Z67" s="237">
        <f t="shared" si="22"/>
        <v>0</v>
      </c>
      <c r="AA67" s="237">
        <f t="shared" si="22"/>
        <v>0</v>
      </c>
      <c r="BC67" s="235">
        <f t="shared" si="17"/>
        <v>0.16865885092520394</v>
      </c>
      <c r="BD67" s="235">
        <f t="shared" si="17"/>
        <v>0.19415836956754909</v>
      </c>
      <c r="BE67" s="235">
        <f t="shared" si="17"/>
        <v>0.18218594795888171</v>
      </c>
      <c r="BF67" s="235">
        <f t="shared" si="17"/>
        <v>0.19567192994311541</v>
      </c>
      <c r="BG67" s="235">
        <f t="shared" si="17"/>
        <v>0.2863772432450653</v>
      </c>
      <c r="BH67" s="235">
        <f t="shared" si="17"/>
        <v>0.20899986019551753</v>
      </c>
      <c r="BI67" s="235">
        <f t="shared" si="17"/>
        <v>0.22343573221955207</v>
      </c>
      <c r="BJ67" s="235">
        <f t="shared" si="17"/>
        <v>0.2843321568980543</v>
      </c>
      <c r="BK67" s="235">
        <f t="shared" si="18"/>
        <v>0.38235483075338195</v>
      </c>
      <c r="BL67" s="235">
        <f t="shared" si="19"/>
        <v>0.37815455147971361</v>
      </c>
      <c r="BM67" s="235">
        <f t="shared" si="20"/>
        <v>0.44790172671320405</v>
      </c>
      <c r="BN67" s="235">
        <f t="shared" si="21"/>
        <v>0.46894979328984909</v>
      </c>
    </row>
    <row r="68" spans="1:66">
      <c r="A68" s="233"/>
      <c r="B68" s="236"/>
      <c r="C68" s="236"/>
      <c r="D68" s="236"/>
      <c r="E68" s="236"/>
      <c r="F68" s="236"/>
      <c r="G68" s="236"/>
      <c r="H68" s="236"/>
      <c r="I68" s="236"/>
      <c r="J68" s="236"/>
      <c r="K68" s="236"/>
      <c r="L68" s="236"/>
      <c r="M68" s="236"/>
      <c r="N68" s="236"/>
      <c r="O68" s="236"/>
      <c r="P68" s="236"/>
      <c r="Q68" s="236"/>
      <c r="R68" s="236"/>
      <c r="S68" s="236"/>
      <c r="T68" s="236"/>
      <c r="U68" s="236"/>
      <c r="V68" s="236"/>
      <c r="W68" s="236"/>
      <c r="X68" s="236"/>
      <c r="Y68" s="236"/>
      <c r="Z68" s="236"/>
      <c r="AA68" s="236"/>
    </row>
    <row r="69" spans="1:66">
      <c r="A69" s="233"/>
      <c r="B69" s="236"/>
      <c r="C69" s="236"/>
      <c r="D69" s="236"/>
      <c r="E69" s="236"/>
      <c r="F69" s="236"/>
      <c r="G69" s="236"/>
      <c r="H69" s="236"/>
      <c r="I69" s="236"/>
      <c r="J69" s="236"/>
      <c r="K69" s="236"/>
      <c r="L69" s="236"/>
      <c r="M69" s="236"/>
      <c r="N69" s="236"/>
      <c r="O69" s="236"/>
      <c r="P69" s="236"/>
      <c r="Q69" s="236"/>
      <c r="R69" s="236"/>
      <c r="S69" s="236"/>
      <c r="T69" s="236"/>
      <c r="U69" s="236"/>
      <c r="V69" s="236"/>
      <c r="W69" s="236"/>
      <c r="X69" s="236"/>
      <c r="Y69" s="236"/>
      <c r="Z69" s="236"/>
      <c r="AA69" s="236"/>
      <c r="AB69" s="236"/>
    </row>
    <row r="70" spans="1:66">
      <c r="AB70" s="236"/>
    </row>
    <row r="71" spans="1:66">
      <c r="A71" s="232"/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  <c r="AE71" s="232"/>
      <c r="AF71" s="232"/>
      <c r="AG71" s="232"/>
      <c r="AH71" s="232"/>
      <c r="AI71" s="232"/>
      <c r="AJ71" s="232"/>
      <c r="AK71" s="232"/>
      <c r="AL71" s="232"/>
      <c r="AM71" s="232"/>
      <c r="AN71" s="232"/>
      <c r="AO71" s="232"/>
      <c r="AP71" s="232"/>
      <c r="AQ71" s="232"/>
      <c r="AR71" s="232"/>
      <c r="AS71" s="232"/>
      <c r="AT71" s="232"/>
      <c r="AU71" s="232"/>
      <c r="AV71" s="232"/>
      <c r="AW71" s="232"/>
      <c r="AX71" s="232"/>
      <c r="AY71" s="232"/>
      <c r="AZ71" s="232"/>
      <c r="BA71" s="232"/>
      <c r="BB71" s="232"/>
    </row>
    <row r="72" spans="1:66">
      <c r="A72" s="232"/>
      <c r="B72" s="232"/>
      <c r="C72" s="232"/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  <c r="AE72" s="232"/>
      <c r="AF72" s="232"/>
      <c r="AG72" s="232"/>
      <c r="AH72" s="232"/>
      <c r="AI72" s="232"/>
      <c r="AJ72" s="232"/>
      <c r="AK72" s="232"/>
      <c r="AL72" s="232"/>
      <c r="AM72" s="232"/>
      <c r="AN72" s="232"/>
      <c r="AO72" s="232"/>
      <c r="AP72" s="232"/>
      <c r="AQ72" s="232"/>
      <c r="AR72" s="232"/>
      <c r="AS72" s="232"/>
      <c r="AT72" s="232"/>
      <c r="AU72" s="232"/>
      <c r="AV72" s="232"/>
      <c r="AW72" s="232"/>
      <c r="AX72" s="232"/>
      <c r="AY72" s="232"/>
      <c r="AZ72" s="232"/>
      <c r="BA72" s="232"/>
      <c r="BB72" s="232"/>
    </row>
    <row r="73" spans="1:66">
      <c r="A73" s="232"/>
      <c r="B73" s="232"/>
      <c r="C73" s="232"/>
      <c r="D73" s="232"/>
      <c r="E73" s="232"/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  <c r="AE73" s="232"/>
      <c r="AF73" s="232"/>
      <c r="AG73" s="232"/>
      <c r="AH73" s="232"/>
      <c r="AI73" s="232"/>
      <c r="AJ73" s="232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32"/>
      <c r="AV73" s="232"/>
      <c r="AW73" s="232"/>
      <c r="AX73" s="232"/>
      <c r="AY73" s="232"/>
      <c r="AZ73" s="232"/>
      <c r="BA73" s="232"/>
      <c r="BB73" s="232"/>
    </row>
    <row r="74" spans="1:66">
      <c r="A74" s="232"/>
      <c r="B74" s="232"/>
      <c r="C74" s="232"/>
      <c r="D74" s="232"/>
      <c r="E74" s="232"/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  <c r="AE74" s="232"/>
      <c r="AF74" s="232"/>
      <c r="AG74" s="232"/>
      <c r="AH74" s="232"/>
      <c r="AI74" s="232"/>
      <c r="AJ74" s="232"/>
      <c r="AK74" s="232"/>
      <c r="AL74" s="232"/>
      <c r="AM74" s="232"/>
      <c r="AN74" s="232"/>
      <c r="AO74" s="232"/>
      <c r="AP74" s="232"/>
      <c r="AQ74" s="232"/>
      <c r="AR74" s="232"/>
      <c r="AS74" s="232"/>
      <c r="AT74" s="232"/>
      <c r="AU74" s="232"/>
      <c r="AV74" s="232"/>
      <c r="AW74" s="232"/>
      <c r="AX74" s="232"/>
      <c r="AY74" s="232"/>
      <c r="AZ74" s="232"/>
      <c r="BA74" s="232"/>
      <c r="BB74" s="232"/>
    </row>
    <row r="75" spans="1:66">
      <c r="A75" s="232" t="str">
        <f t="shared" ref="A75:A81" si="23">A61</f>
        <v>EU-28</v>
      </c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>
        <f>ExportsCoreVPA!AD$25</f>
        <v>164.79485199999999</v>
      </c>
      <c r="AD75" s="232">
        <f>ExportsCoreVPA!AE$25</f>
        <v>165.89242499999997</v>
      </c>
      <c r="AE75" s="232">
        <f>ExportsCoreVPA!AF$25</f>
        <v>142.04910499999997</v>
      </c>
      <c r="AF75" s="232">
        <f>ExportsCoreVPA!AG$25</f>
        <v>142.93357</v>
      </c>
      <c r="AG75" s="232">
        <f>ExportsCoreVPA!AH$25</f>
        <v>179.95830500000005</v>
      </c>
      <c r="AH75" s="232">
        <f>ExportsCoreVPA!AI$25</f>
        <v>188.28458499999996</v>
      </c>
      <c r="AI75" s="232">
        <f>ExportsCoreVPA!AJ$25</f>
        <v>166.65962499999998</v>
      </c>
      <c r="AJ75" s="232">
        <f>ExportsCoreVPA!AK$25</f>
        <v>186.40157999999997</v>
      </c>
      <c r="AK75" s="232">
        <f>ExportsCoreVPA!AL$25</f>
        <v>191.38714699999997</v>
      </c>
      <c r="AL75" s="232">
        <f>ExportsCoreVPA!AM$25</f>
        <v>89.295657999999989</v>
      </c>
      <c r="AM75" s="232">
        <f>ExportsCoreVPA!AN$25</f>
        <v>91.175488999999999</v>
      </c>
      <c r="AN75" s="232">
        <f>ExportsCoreVPA!AO$25</f>
        <v>78.228005999999993</v>
      </c>
      <c r="AO75" s="232">
        <f>ExportsCoreVPA!AP$25</f>
        <v>72.030242999999984</v>
      </c>
      <c r="AP75" s="232">
        <f>ExportsCoreVPA!AQ$25</f>
        <v>68.873570999999984</v>
      </c>
      <c r="AQ75" s="232">
        <f>ExportsCoreVPA!AR$25</f>
        <v>75.951486999999986</v>
      </c>
      <c r="AR75" s="232">
        <f>ExportsCoreVPA!AS$25</f>
        <v>73.614931999999996</v>
      </c>
      <c r="AS75" s="232">
        <f>ExportsCoreVPA!AT$25</f>
        <v>55.380345999999989</v>
      </c>
      <c r="AT75" s="232">
        <f>ExportsCoreVPA!AU$25</f>
        <v>47.479242999999997</v>
      </c>
      <c r="AU75" s="232">
        <f>ExportsCoreVPA!AV$25</f>
        <v>49.909235000000002</v>
      </c>
      <c r="AV75" s="232">
        <f>ExportsCoreVPA!AW$25</f>
        <v>39.967948999999997</v>
      </c>
      <c r="AW75" s="232">
        <f>ExportsCoreVPA!AX$25</f>
        <v>0</v>
      </c>
      <c r="AX75" s="232">
        <f>ExportsCoreVPA!AY$25</f>
        <v>0</v>
      </c>
      <c r="AY75" s="232">
        <f>ExportsCoreVPA!AZ$25</f>
        <v>0</v>
      </c>
      <c r="AZ75" s="232">
        <f>ExportsCoreVPA!BA$25</f>
        <v>0</v>
      </c>
      <c r="BA75" s="232">
        <f>ExportsCoreVPA!BB$25</f>
        <v>0</v>
      </c>
      <c r="BB75" s="232">
        <f>ExportsCoreVPA!BC$25</f>
        <v>0</v>
      </c>
      <c r="BC75" s="235">
        <f t="shared" ref="BC75:BJ81" si="24">AK75/AK$59</f>
        <v>0.57137455759570499</v>
      </c>
      <c r="BD75" s="235">
        <f t="shared" si="24"/>
        <v>0.47015483620251597</v>
      </c>
      <c r="BE75" s="235">
        <f t="shared" si="24"/>
        <v>0.45546135145046207</v>
      </c>
      <c r="BF75" s="235">
        <f t="shared" si="24"/>
        <v>0.44236140425204679</v>
      </c>
      <c r="BG75" s="235">
        <f t="shared" si="24"/>
        <v>0.38979597666862215</v>
      </c>
      <c r="BH75" s="235">
        <f t="shared" si="24"/>
        <v>0.36201823886517315</v>
      </c>
      <c r="BI75" s="235">
        <f t="shared" si="24"/>
        <v>0.37626151774890665</v>
      </c>
      <c r="BJ75" s="235">
        <f t="shared" si="24"/>
        <v>0.47663048745594994</v>
      </c>
      <c r="BK75" s="235">
        <f t="shared" ref="BK75:BK81" si="25">AS75/AS$59</f>
        <v>0.44824684937368214</v>
      </c>
      <c r="BL75" s="235">
        <f t="shared" ref="BL75:BL81" si="26">AT75/AT$59</f>
        <v>0.36404773060811318</v>
      </c>
      <c r="BM75" s="235">
        <f t="shared" ref="BM75:BM81" si="27">AU75/AU$59</f>
        <v>0.42248710977657378</v>
      </c>
      <c r="BN75" s="235">
        <f t="shared" ref="BN75:BN81" si="28">AV75/AV$59</f>
        <v>0.43045506421637819</v>
      </c>
    </row>
    <row r="76" spans="1:66">
      <c r="A76" s="232" t="str">
        <f t="shared" si="23"/>
        <v xml:space="preserve">China </v>
      </c>
      <c r="AC76" s="232">
        <f>ExportsCoreVPA!AD$22</f>
        <v>6.1262999999999998E-2</v>
      </c>
      <c r="AD76" s="232">
        <f>ExportsCoreVPA!AE$22</f>
        <v>0.149591</v>
      </c>
      <c r="AE76" s="232">
        <f>ExportsCoreVPA!AF$22</f>
        <v>0.17821299999999998</v>
      </c>
      <c r="AF76" s="232">
        <f>ExportsCoreVPA!AG$22</f>
        <v>0.23169299999999998</v>
      </c>
      <c r="AG76" s="232">
        <f>ExportsCoreVPA!AH$22</f>
        <v>0.30450699999999997</v>
      </c>
      <c r="AH76" s="232">
        <f>ExportsCoreVPA!AI$22</f>
        <v>0.41889800000000005</v>
      </c>
      <c r="AI76" s="232">
        <f>ExportsCoreVPA!AJ$22</f>
        <v>2.9947940000000002</v>
      </c>
      <c r="AJ76" s="232">
        <f>ExportsCoreVPA!AK$22</f>
        <v>1.4724539999999997</v>
      </c>
      <c r="AK76" s="232">
        <f>ExportsCoreVPA!AL$22</f>
        <v>1.4256440000000001</v>
      </c>
      <c r="AL76" s="232">
        <f>ExportsCoreVPA!AM$22</f>
        <v>0.36802499999999999</v>
      </c>
      <c r="AM76" s="232">
        <f>ExportsCoreVPA!AN$22</f>
        <v>1.4291819999999997</v>
      </c>
      <c r="AN76" s="232">
        <f>ExportsCoreVPA!AO$22</f>
        <v>3.0607009999999994</v>
      </c>
      <c r="AO76" s="232">
        <f>ExportsCoreVPA!AP$22</f>
        <v>9.997558999999999</v>
      </c>
      <c r="AP76" s="232">
        <f>ExportsCoreVPA!AQ$22</f>
        <v>23.194882999999997</v>
      </c>
      <c r="AQ76" s="232">
        <f>ExportsCoreVPA!AR$22</f>
        <v>28.035174999999995</v>
      </c>
      <c r="AR76" s="232">
        <f>ExportsCoreVPA!AS$22</f>
        <v>1.5659649999999998</v>
      </c>
      <c r="AS76" s="232">
        <f>ExportsCoreVPA!AT$22</f>
        <v>1.0243979999999999</v>
      </c>
      <c r="AT76" s="232">
        <f>ExportsCoreVPA!AU$22</f>
        <v>1.7331919999999998</v>
      </c>
      <c r="AU76" s="232">
        <f>ExportsCoreVPA!AV$22</f>
        <v>1.5969439999999999</v>
      </c>
      <c r="AV76" s="232">
        <f>ExportsCoreVPA!AW$22</f>
        <v>0.96952799999999995</v>
      </c>
      <c r="AW76" s="232">
        <f>ExportsCoreVPA!AX$22</f>
        <v>0</v>
      </c>
      <c r="AX76" s="232">
        <f>ExportsCoreVPA!AY$22</f>
        <v>0</v>
      </c>
      <c r="AY76" s="232">
        <f>ExportsCoreVPA!AZ$22</f>
        <v>0</v>
      </c>
      <c r="AZ76" s="232">
        <f>ExportsCoreVPA!BA$22</f>
        <v>0</v>
      </c>
      <c r="BA76" s="232">
        <f>ExportsCoreVPA!BB$22</f>
        <v>0</v>
      </c>
      <c r="BB76" s="232">
        <f>ExportsCoreVPA!BC$22</f>
        <v>0</v>
      </c>
      <c r="BC76" s="235">
        <f t="shared" si="24"/>
        <v>4.2561724888922218E-3</v>
      </c>
      <c r="BD76" s="235">
        <f t="shared" si="24"/>
        <v>1.9377060147026516E-3</v>
      </c>
      <c r="BE76" s="235">
        <f t="shared" si="24"/>
        <v>7.1393877052710313E-3</v>
      </c>
      <c r="BF76" s="235">
        <f t="shared" si="24"/>
        <v>1.7307561084397877E-2</v>
      </c>
      <c r="BG76" s="235">
        <f t="shared" si="24"/>
        <v>5.4102389668561492E-2</v>
      </c>
      <c r="BH76" s="235">
        <f t="shared" si="24"/>
        <v>0.12191861947079446</v>
      </c>
      <c r="BI76" s="235">
        <f t="shared" si="24"/>
        <v>0.1388854637678944</v>
      </c>
      <c r="BJ76" s="235">
        <f t="shared" si="24"/>
        <v>1.0139066097200996E-2</v>
      </c>
      <c r="BK76" s="235">
        <f t="shared" si="25"/>
        <v>8.2914464998954905E-3</v>
      </c>
      <c r="BL76" s="235">
        <f t="shared" si="26"/>
        <v>1.3289272836724394E-2</v>
      </c>
      <c r="BM76" s="235">
        <f t="shared" si="27"/>
        <v>1.351830487954866E-2</v>
      </c>
      <c r="BN76" s="235">
        <f t="shared" si="28"/>
        <v>1.0441822708980556E-2</v>
      </c>
    </row>
    <row r="77" spans="1:66">
      <c r="A77" s="232" t="str">
        <f t="shared" si="23"/>
        <v xml:space="preserve">India </v>
      </c>
      <c r="AC77" s="232">
        <f>ExportsCoreVPA!AD$48</f>
        <v>30.880513999999998</v>
      </c>
      <c r="AD77" s="232">
        <f>ExportsCoreVPA!AE$48</f>
        <v>23.852202999999999</v>
      </c>
      <c r="AE77" s="232">
        <f>ExportsCoreVPA!AF$48</f>
        <v>24.133868</v>
      </c>
      <c r="AF77" s="232">
        <f>ExportsCoreVPA!AG$48</f>
        <v>27.555191999999998</v>
      </c>
      <c r="AG77" s="232">
        <f>ExportsCoreVPA!AH$48</f>
        <v>34.501376999999998</v>
      </c>
      <c r="AH77" s="232">
        <f>ExportsCoreVPA!AI$48</f>
        <v>36.459174999999995</v>
      </c>
      <c r="AI77" s="232">
        <f>ExportsCoreVPA!AJ$48</f>
        <v>22.386562000000001</v>
      </c>
      <c r="AJ77" s="232">
        <f>ExportsCoreVPA!AK$48</f>
        <v>29.463972999999996</v>
      </c>
      <c r="AK77" s="232">
        <f>ExportsCoreVPA!AL$48</f>
        <v>35.068481000000006</v>
      </c>
      <c r="AL77" s="232">
        <f>ExportsCoreVPA!AM$48</f>
        <v>39.084298999999994</v>
      </c>
      <c r="AM77" s="232">
        <f>ExportsCoreVPA!AN$48</f>
        <v>38.801689999999994</v>
      </c>
      <c r="AN77" s="232">
        <f>ExportsCoreVPA!AO$48</f>
        <v>27.491300999999996</v>
      </c>
      <c r="AO77" s="232">
        <f>ExportsCoreVPA!AP$48</f>
        <v>20.812860999999998</v>
      </c>
      <c r="AP77" s="232">
        <f>ExportsCoreVPA!AQ$48</f>
        <v>21.815394999999999</v>
      </c>
      <c r="AQ77" s="232">
        <f>ExportsCoreVPA!AR$48</f>
        <v>22.291925999999997</v>
      </c>
      <c r="AR77" s="232">
        <f>ExportsCoreVPA!AS$48</f>
        <v>20.583835999999998</v>
      </c>
      <c r="AS77" s="232">
        <f>ExportsCoreVPA!AT$48</f>
        <v>11.097828</v>
      </c>
      <c r="AT77" s="232">
        <f>ExportsCoreVPA!AU$48</f>
        <v>9.8953319999999998</v>
      </c>
      <c r="AU77" s="232">
        <f>ExportsCoreVPA!AV$48</f>
        <v>6.9444460000000001</v>
      </c>
      <c r="AV77" s="232">
        <f>ExportsCoreVPA!AW$48</f>
        <v>7.7002220000000001</v>
      </c>
      <c r="AW77" s="232">
        <f>ExportsCoreVPA!AX$48</f>
        <v>0</v>
      </c>
      <c r="AX77" s="232">
        <f>ExportsCoreVPA!AY$48</f>
        <v>0</v>
      </c>
      <c r="AY77" s="232">
        <f>ExportsCoreVPA!AZ$48</f>
        <v>0</v>
      </c>
      <c r="AZ77" s="232">
        <f>ExportsCoreVPA!BA$48</f>
        <v>0</v>
      </c>
      <c r="BA77" s="232">
        <f>ExportsCoreVPA!BB$48</f>
        <v>0</v>
      </c>
      <c r="BB77" s="232">
        <f>ExportsCoreVPA!BC$48</f>
        <v>0</v>
      </c>
      <c r="BC77" s="235">
        <f t="shared" si="24"/>
        <v>0.10469479341226813</v>
      </c>
      <c r="BD77" s="235">
        <f t="shared" si="24"/>
        <v>0.20578461042792426</v>
      </c>
      <c r="BE77" s="235">
        <f t="shared" si="24"/>
        <v>0.19383137244223475</v>
      </c>
      <c r="BF77" s="235">
        <f t="shared" si="24"/>
        <v>0.15545699215541423</v>
      </c>
      <c r="BG77" s="235">
        <f t="shared" si="24"/>
        <v>0.11263004458784454</v>
      </c>
      <c r="BH77" s="235">
        <f t="shared" si="24"/>
        <v>0.1146676550000305</v>
      </c>
      <c r="BI77" s="235">
        <f t="shared" si="24"/>
        <v>0.11043357071213515</v>
      </c>
      <c r="BJ77" s="235">
        <f t="shared" si="24"/>
        <v>0.13327301295874769</v>
      </c>
      <c r="BK77" s="235">
        <f t="shared" si="25"/>
        <v>8.9825484945345646E-2</v>
      </c>
      <c r="BL77" s="235">
        <f t="shared" si="26"/>
        <v>7.5872590433125525E-2</v>
      </c>
      <c r="BM77" s="235">
        <f t="shared" si="27"/>
        <v>5.8785491693861637E-2</v>
      </c>
      <c r="BN77" s="235">
        <f t="shared" si="28"/>
        <v>8.2931439776666269E-2</v>
      </c>
    </row>
    <row r="78" spans="1:66">
      <c r="A78" s="232" t="str">
        <f t="shared" si="23"/>
        <v xml:space="preserve">Senegal </v>
      </c>
      <c r="AB78" s="232"/>
      <c r="AC78" s="232">
        <f>ExportsCoreVPA!AD$13</f>
        <v>13.107636999999999</v>
      </c>
      <c r="AD78" s="232">
        <f>ExportsCoreVPA!AE$13</f>
        <v>11.862876</v>
      </c>
      <c r="AE78" s="232">
        <f>ExportsCoreVPA!AF$13</f>
        <v>12.746264999999998</v>
      </c>
      <c r="AF78" s="232">
        <f>ExportsCoreVPA!AG$13</f>
        <v>17.683698</v>
      </c>
      <c r="AG78" s="232">
        <f>ExportsCoreVPA!AH$13</f>
        <v>20.133751999999998</v>
      </c>
      <c r="AH78" s="232">
        <f>ExportsCoreVPA!AI$13</f>
        <v>21.199542000000001</v>
      </c>
      <c r="AI78" s="232">
        <f>ExportsCoreVPA!AJ$13</f>
        <v>21.181327</v>
      </c>
      <c r="AJ78" s="232">
        <f>ExportsCoreVPA!AK$13</f>
        <v>24.628888999999997</v>
      </c>
      <c r="AK78" s="232">
        <f>ExportsCoreVPA!AL$13</f>
        <v>28.948673999999997</v>
      </c>
      <c r="AL78" s="232">
        <f>ExportsCoreVPA!AM$13</f>
        <v>20.276895999999997</v>
      </c>
      <c r="AM78" s="232">
        <f>ExportsCoreVPA!AN$13</f>
        <v>26.091407</v>
      </c>
      <c r="AN78" s="232">
        <f>ExportsCoreVPA!AO$13</f>
        <v>25.010363999999996</v>
      </c>
      <c r="AO78" s="232">
        <f>ExportsCoreVPA!AP$13</f>
        <v>26.777442999999995</v>
      </c>
      <c r="AP78" s="232">
        <f>ExportsCoreVPA!AQ$13</f>
        <v>20.632055000000001</v>
      </c>
      <c r="AQ78" s="232">
        <f>ExportsCoreVPA!AR$13</f>
        <v>21.950949000000001</v>
      </c>
      <c r="AR78" s="232">
        <f>ExportsCoreVPA!AS$13</f>
        <v>17.380368999999998</v>
      </c>
      <c r="AS78" s="232">
        <f>ExportsCoreVPA!AT$13</f>
        <v>16.161811999999998</v>
      </c>
      <c r="AT78" s="232">
        <f>ExportsCoreVPA!AU$13</f>
        <v>16.049363999999997</v>
      </c>
      <c r="AU78" s="232">
        <f>ExportsCoreVPA!AV$13</f>
        <v>13.288266</v>
      </c>
      <c r="AV78" s="232">
        <f>ExportsCoreVPA!AW$13</f>
        <v>11.245535</v>
      </c>
      <c r="AW78" s="232">
        <f>ExportsCoreVPA!AX$13</f>
        <v>0</v>
      </c>
      <c r="AX78" s="232">
        <f>ExportsCoreVPA!AY$13</f>
        <v>0</v>
      </c>
      <c r="AY78" s="232">
        <f>ExportsCoreVPA!AZ$13</f>
        <v>0</v>
      </c>
      <c r="AZ78" s="232">
        <f>ExportsCoreVPA!BA$13</f>
        <v>0</v>
      </c>
      <c r="BA78" s="232">
        <f>ExportsCoreVPA!BB$13</f>
        <v>0</v>
      </c>
      <c r="BB78" s="232">
        <f>ExportsCoreVPA!BC$13</f>
        <v>0</v>
      </c>
      <c r="BC78" s="235">
        <f t="shared" si="24"/>
        <v>8.6424485964735592E-2</v>
      </c>
      <c r="BD78" s="235">
        <f t="shared" si="24"/>
        <v>0.1067608541232257</v>
      </c>
      <c r="BE78" s="235">
        <f t="shared" si="24"/>
        <v>0.13033796279901549</v>
      </c>
      <c r="BF78" s="235">
        <f t="shared" si="24"/>
        <v>0.14142786331400084</v>
      </c>
      <c r="BG78" s="235">
        <f t="shared" si="24"/>
        <v>0.1449077375301005</v>
      </c>
      <c r="BH78" s="235">
        <f t="shared" si="24"/>
        <v>0.10844769781531137</v>
      </c>
      <c r="BI78" s="235">
        <f t="shared" si="24"/>
        <v>0.10874438030118945</v>
      </c>
      <c r="BJ78" s="235">
        <f t="shared" si="24"/>
        <v>0.11253170414711897</v>
      </c>
      <c r="BK78" s="235">
        <f t="shared" si="25"/>
        <v>0.13081321863120479</v>
      </c>
      <c r="BL78" s="235">
        <f t="shared" si="26"/>
        <v>0.12305871308654918</v>
      </c>
      <c r="BM78" s="235">
        <f t="shared" si="27"/>
        <v>0.11248661888490803</v>
      </c>
      <c r="BN78" s="235">
        <f t="shared" si="28"/>
        <v>0.12111448327189692</v>
      </c>
    </row>
    <row r="79" spans="1:66">
      <c r="A79" s="232" t="str">
        <f t="shared" si="23"/>
        <v xml:space="preserve">Tunisia </v>
      </c>
      <c r="AC79" s="232">
        <f>ExportsCoreVPA!AD$15</f>
        <v>9.3462179999999986</v>
      </c>
      <c r="AD79" s="232">
        <f>ExportsCoreVPA!AE$15</f>
        <v>8.0536840000000005</v>
      </c>
      <c r="AE79" s="232">
        <f>ExportsCoreVPA!AF$15</f>
        <v>6.5619189999999996</v>
      </c>
      <c r="AF79" s="232">
        <f>ExportsCoreVPA!AG$15</f>
        <v>7.0455880000000004</v>
      </c>
      <c r="AG79" s="232">
        <f>ExportsCoreVPA!AH$15</f>
        <v>4.8088490000000004</v>
      </c>
      <c r="AH79" s="232">
        <f>ExportsCoreVPA!AI$15</f>
        <v>6.3078830000000004</v>
      </c>
      <c r="AI79" s="232">
        <f>ExportsCoreVPA!AJ$15</f>
        <v>6.3598970000000001</v>
      </c>
      <c r="AJ79" s="232">
        <f>ExportsCoreVPA!AK$15</f>
        <v>5.914479</v>
      </c>
      <c r="AK79" s="232">
        <f>ExportsCoreVPA!AL$15</f>
        <v>7.8125109999999998</v>
      </c>
      <c r="AL79" s="232">
        <f>ExportsCoreVPA!AM$15</f>
        <v>3.4679500000000001</v>
      </c>
      <c r="AM79" s="232">
        <f>ExportsCoreVPA!AN$15</f>
        <v>5.4614010000000004</v>
      </c>
      <c r="AN79" s="232">
        <f>ExportsCoreVPA!AO$15</f>
        <v>3.643761</v>
      </c>
      <c r="AO79" s="232">
        <f>ExportsCoreVPA!AP$15</f>
        <v>2.8168630000000001</v>
      </c>
      <c r="AP79" s="232">
        <f>ExportsCoreVPA!AQ$15</f>
        <v>1.7574329999999998</v>
      </c>
      <c r="AQ79" s="232">
        <f>ExportsCoreVPA!AR$15</f>
        <v>2.3662930000000002</v>
      </c>
      <c r="AR79" s="232">
        <f>ExportsCoreVPA!AS$15</f>
        <v>1.921824</v>
      </c>
      <c r="AS79" s="232">
        <f>ExportsCoreVPA!AT$15</f>
        <v>0.82271599999999989</v>
      </c>
      <c r="AT79" s="232">
        <f>ExportsCoreVPA!AU$15</f>
        <v>0.88256999999999985</v>
      </c>
      <c r="AU79" s="232">
        <f>ExportsCoreVPA!AV$15</f>
        <v>1.0699609999999999</v>
      </c>
      <c r="AV79" s="232">
        <f>ExportsCoreVPA!AW$15</f>
        <v>0</v>
      </c>
      <c r="AW79" s="232">
        <f>ExportsCoreVPA!AX$15</f>
        <v>0</v>
      </c>
      <c r="AX79" s="232">
        <f>ExportsCoreVPA!AY$15</f>
        <v>0</v>
      </c>
      <c r="AY79" s="232">
        <f>ExportsCoreVPA!AZ$15</f>
        <v>0</v>
      </c>
      <c r="AZ79" s="232">
        <f>ExportsCoreVPA!BA$15</f>
        <v>0</v>
      </c>
      <c r="BA79" s="232">
        <f>ExportsCoreVPA!BB$15</f>
        <v>0</v>
      </c>
      <c r="BB79" s="232">
        <f>ExportsCoreVPA!BC$15</f>
        <v>0</v>
      </c>
      <c r="BC79" s="235">
        <f t="shared" si="24"/>
        <v>2.3323771142983701E-2</v>
      </c>
      <c r="BD79" s="235">
        <f t="shared" si="24"/>
        <v>1.8259269271620301E-2</v>
      </c>
      <c r="BE79" s="235">
        <f t="shared" si="24"/>
        <v>2.7282081045629545E-2</v>
      </c>
      <c r="BF79" s="235">
        <f t="shared" si="24"/>
        <v>2.0604631450261462E-2</v>
      </c>
      <c r="BG79" s="235">
        <f t="shared" si="24"/>
        <v>1.524362293525381E-2</v>
      </c>
      <c r="BH79" s="235">
        <f t="shared" si="24"/>
        <v>9.2375462800315371E-3</v>
      </c>
      <c r="BI79" s="235">
        <f t="shared" si="24"/>
        <v>1.1722548573915527E-2</v>
      </c>
      <c r="BJ79" s="235">
        <f t="shared" si="24"/>
        <v>1.2443126483150777E-2</v>
      </c>
      <c r="BK79" s="235">
        <f t="shared" si="25"/>
        <v>6.6590384778260191E-3</v>
      </c>
      <c r="BL79" s="235">
        <f t="shared" si="26"/>
        <v>6.7671172769709579E-3</v>
      </c>
      <c r="BM79" s="235">
        <f t="shared" si="27"/>
        <v>9.0573363920254963E-3</v>
      </c>
      <c r="BN79" s="235">
        <f t="shared" si="28"/>
        <v>0</v>
      </c>
    </row>
    <row r="80" spans="1:66">
      <c r="A80" s="232" t="str">
        <f t="shared" si="23"/>
        <v xml:space="preserve">USA </v>
      </c>
      <c r="AC80" s="232">
        <f>ExportsCoreVPA!AD$18</f>
        <v>9.3256289999999993</v>
      </c>
      <c r="AD80" s="232">
        <f>ExportsCoreVPA!AE$18</f>
        <v>6.9511329999999996</v>
      </c>
      <c r="AE80" s="232">
        <f>ExportsCoreVPA!AF$18</f>
        <v>8.0701549999999997</v>
      </c>
      <c r="AF80" s="232">
        <f>ExportsCoreVPA!AG$18</f>
        <v>7.1089869999999991</v>
      </c>
      <c r="AG80" s="232">
        <f>ExportsCoreVPA!AH$18</f>
        <v>15.815929999999998</v>
      </c>
      <c r="AH80" s="232">
        <f>ExportsCoreVPA!AI$18</f>
        <v>15.746416</v>
      </c>
      <c r="AI80" s="232">
        <f>ExportsCoreVPA!AJ$18</f>
        <v>17.296773999999999</v>
      </c>
      <c r="AJ80" s="232">
        <f>ExportsCoreVPA!AK$18</f>
        <v>19.204109000000003</v>
      </c>
      <c r="AK80" s="232">
        <f>ExportsCoreVPA!AL$18</f>
        <v>20.955316999999997</v>
      </c>
      <c r="AL80" s="232">
        <f>ExportsCoreVPA!AM$18</f>
        <v>6.3331609999999987</v>
      </c>
      <c r="AM80" s="232">
        <f>ExportsCoreVPA!AN$18</f>
        <v>6.3148260000000001</v>
      </c>
      <c r="AN80" s="232">
        <f>ExportsCoreVPA!AO$18</f>
        <v>7.9461319999999995</v>
      </c>
      <c r="AO80" s="232">
        <f>ExportsCoreVPA!AP$18</f>
        <v>9.7931869999999996</v>
      </c>
      <c r="AP80" s="232">
        <f>ExportsCoreVPA!AQ$18</f>
        <v>10.756473999999999</v>
      </c>
      <c r="AQ80" s="232">
        <f>ExportsCoreVPA!AR$18</f>
        <v>9.6459539999999997</v>
      </c>
      <c r="AR80" s="232">
        <f>ExportsCoreVPA!AS$18</f>
        <v>6.1243999999999996</v>
      </c>
      <c r="AS80" s="232">
        <f>ExportsCoreVPA!AT$18</f>
        <v>4.2065799999999998</v>
      </c>
      <c r="AT80" s="232">
        <f>ExportsCoreVPA!AU$18</f>
        <v>4.9101269999999992</v>
      </c>
      <c r="AU80" s="232">
        <f>ExportsCoreVPA!AV$18</f>
        <v>5.4907719999999998</v>
      </c>
      <c r="AV80" s="232">
        <f>ExportsCoreVPA!AW$18</f>
        <v>0</v>
      </c>
      <c r="AW80" s="232">
        <f>ExportsCoreVPA!AX$18</f>
        <v>0</v>
      </c>
      <c r="AX80" s="232">
        <f>ExportsCoreVPA!AY$18</f>
        <v>0</v>
      </c>
      <c r="AY80" s="232">
        <f>ExportsCoreVPA!AZ$18</f>
        <v>0</v>
      </c>
      <c r="AZ80" s="232">
        <f>ExportsCoreVPA!BA$18</f>
        <v>0</v>
      </c>
      <c r="BA80" s="232">
        <f>ExportsCoreVPA!BB$18</f>
        <v>0</v>
      </c>
      <c r="BB80" s="232">
        <f>ExportsCoreVPA!BC$18</f>
        <v>0</v>
      </c>
      <c r="BC80" s="235">
        <f t="shared" si="24"/>
        <v>6.256081021027371E-2</v>
      </c>
      <c r="BD80" s="235">
        <f t="shared" si="24"/>
        <v>3.3345028630610035E-2</v>
      </c>
      <c r="BE80" s="235">
        <f t="shared" si="24"/>
        <v>3.1545311307675197E-2</v>
      </c>
      <c r="BF80" s="235">
        <f t="shared" si="24"/>
        <v>4.4933551161870658E-2</v>
      </c>
      <c r="BG80" s="235">
        <f t="shared" si="24"/>
        <v>5.2996418342826555E-2</v>
      </c>
      <c r="BH80" s="235">
        <f t="shared" si="24"/>
        <v>5.65389556159216E-2</v>
      </c>
      <c r="BI80" s="235">
        <f t="shared" si="24"/>
        <v>4.7785783208907251E-2</v>
      </c>
      <c r="BJ80" s="235">
        <f t="shared" si="24"/>
        <v>3.9653310518241322E-2</v>
      </c>
      <c r="BK80" s="235">
        <f t="shared" si="25"/>
        <v>3.404793158277386E-2</v>
      </c>
      <c r="BL80" s="235">
        <f t="shared" si="26"/>
        <v>3.7648464432080829E-2</v>
      </c>
      <c r="BM80" s="235">
        <f t="shared" si="27"/>
        <v>4.6479982967523689E-2</v>
      </c>
      <c r="BN80" s="235">
        <f t="shared" si="28"/>
        <v>0</v>
      </c>
    </row>
    <row r="81" spans="1:66">
      <c r="A81" s="232" t="str">
        <f t="shared" si="23"/>
        <v>Others</v>
      </c>
      <c r="B81" s="236"/>
      <c r="C81" s="236"/>
      <c r="D81" s="236"/>
      <c r="E81" s="236"/>
      <c r="F81" s="236"/>
      <c r="G81" s="236"/>
      <c r="H81" s="236"/>
      <c r="I81" s="236"/>
      <c r="J81" s="236"/>
      <c r="K81" s="236"/>
      <c r="L81" s="236"/>
      <c r="M81" s="236"/>
      <c r="N81" s="236"/>
      <c r="O81" s="236"/>
      <c r="P81" s="236"/>
      <c r="Q81" s="236"/>
      <c r="R81" s="236"/>
      <c r="S81" s="236"/>
      <c r="T81" s="236"/>
      <c r="U81" s="236"/>
      <c r="V81" s="236"/>
      <c r="W81" s="236"/>
      <c r="X81" s="236"/>
      <c r="Y81" s="236"/>
      <c r="Z81" s="236"/>
      <c r="AA81" s="236"/>
      <c r="AC81" s="232">
        <f t="shared" ref="AC81:BB81" si="29">AC59-SUM(AC75:AC80)</f>
        <v>21.875977999999918</v>
      </c>
      <c r="AD81" s="232">
        <f t="shared" si="29"/>
        <v>26.956187999999969</v>
      </c>
      <c r="AE81" s="232">
        <f t="shared" si="29"/>
        <v>27.107444000000015</v>
      </c>
      <c r="AF81" s="232">
        <f t="shared" si="29"/>
        <v>26.367499999999922</v>
      </c>
      <c r="AG81" s="232">
        <f t="shared" si="29"/>
        <v>32.675683999999876</v>
      </c>
      <c r="AH81" s="232">
        <f t="shared" si="29"/>
        <v>30.047325999999998</v>
      </c>
      <c r="AI81" s="232">
        <f t="shared" si="29"/>
        <v>34.039542000000012</v>
      </c>
      <c r="AJ81" s="232">
        <f t="shared" si="29"/>
        <v>48.554961000000048</v>
      </c>
      <c r="AK81" s="232">
        <f t="shared" si="29"/>
        <v>49.361395000000073</v>
      </c>
      <c r="AL81" s="232">
        <f t="shared" si="29"/>
        <v>31.102203000000003</v>
      </c>
      <c r="AM81" s="232">
        <f t="shared" si="29"/>
        <v>30.908718000000022</v>
      </c>
      <c r="AN81" s="232">
        <f t="shared" si="29"/>
        <v>31.461578000000003</v>
      </c>
      <c r="AO81" s="232">
        <f t="shared" si="29"/>
        <v>42.561444999999992</v>
      </c>
      <c r="AP81" s="232">
        <f t="shared" si="29"/>
        <v>43.219087000000087</v>
      </c>
      <c r="AQ81" s="232">
        <f t="shared" si="29"/>
        <v>41.616453999999919</v>
      </c>
      <c r="AR81" s="232">
        <f t="shared" si="29"/>
        <v>33.257317</v>
      </c>
      <c r="AS81" s="232">
        <f t="shared" si="29"/>
        <v>34.855087999999995</v>
      </c>
      <c r="AT81" s="232">
        <f t="shared" si="29"/>
        <v>49.470550999999944</v>
      </c>
      <c r="AU81" s="232">
        <f t="shared" si="29"/>
        <v>39.832346999999942</v>
      </c>
      <c r="AV81" s="232">
        <f t="shared" si="29"/>
        <v>32.967221999999992</v>
      </c>
      <c r="AW81" s="232">
        <f t="shared" si="29"/>
        <v>0</v>
      </c>
      <c r="AX81" s="232">
        <f t="shared" si="29"/>
        <v>0</v>
      </c>
      <c r="AY81" s="232">
        <f t="shared" si="29"/>
        <v>0</v>
      </c>
      <c r="AZ81" s="232">
        <f t="shared" si="29"/>
        <v>0</v>
      </c>
      <c r="BA81" s="232">
        <f t="shared" si="29"/>
        <v>0</v>
      </c>
      <c r="BB81" s="232">
        <f t="shared" si="29"/>
        <v>0</v>
      </c>
      <c r="BC81" s="235">
        <f t="shared" si="24"/>
        <v>0.14736540918514185</v>
      </c>
      <c r="BD81" s="235">
        <f t="shared" si="24"/>
        <v>0.16375769532940118</v>
      </c>
      <c r="BE81" s="235">
        <f t="shared" si="24"/>
        <v>0.15440253324971182</v>
      </c>
      <c r="BF81" s="235">
        <f t="shared" si="24"/>
        <v>0.17790799658200804</v>
      </c>
      <c r="BG81" s="235">
        <f t="shared" si="24"/>
        <v>0.23032381026679091</v>
      </c>
      <c r="BH81" s="235">
        <f t="shared" si="24"/>
        <v>0.22717128695273744</v>
      </c>
      <c r="BI81" s="235">
        <f t="shared" si="24"/>
        <v>0.20616673568705152</v>
      </c>
      <c r="BJ81" s="235">
        <f t="shared" si="24"/>
        <v>0.21532929233959019</v>
      </c>
      <c r="BK81" s="235">
        <f t="shared" si="25"/>
        <v>0.28211603048927208</v>
      </c>
      <c r="BL81" s="235">
        <f t="shared" si="26"/>
        <v>0.37931611132643595</v>
      </c>
      <c r="BM81" s="235">
        <f t="shared" si="27"/>
        <v>0.33718515540555877</v>
      </c>
      <c r="BN81" s="235">
        <f t="shared" si="28"/>
        <v>0.355057190026078</v>
      </c>
    </row>
    <row r="82" spans="1:66">
      <c r="AC82" s="232"/>
      <c r="AD82" s="232"/>
      <c r="AE82" s="232"/>
      <c r="AF82" s="232"/>
      <c r="AG82" s="232"/>
      <c r="AH82" s="232"/>
      <c r="AI82" s="232"/>
      <c r="AJ82" s="232"/>
      <c r="AK82" s="232"/>
      <c r="AL82" s="232"/>
      <c r="AM82" s="232"/>
      <c r="AN82" s="232"/>
      <c r="AO82" s="232"/>
      <c r="AP82" s="232"/>
      <c r="AQ82" s="232"/>
      <c r="AR82" s="232"/>
      <c r="AS82" s="232"/>
      <c r="AT82" s="232"/>
      <c r="AU82" s="232"/>
      <c r="AV82" s="232"/>
      <c r="AW82" s="232"/>
      <c r="AX82" s="232"/>
      <c r="AY82" s="232"/>
      <c r="AZ82" s="232"/>
      <c r="BA82" s="232"/>
      <c r="BB82" s="232"/>
    </row>
    <row r="83" spans="1:66" ht="13">
      <c r="A83" s="231" t="s">
        <v>81</v>
      </c>
    </row>
    <row r="84" spans="1:66">
      <c r="B84" s="264" t="s">
        <v>118</v>
      </c>
      <c r="C84" s="264"/>
      <c r="D84" s="264"/>
      <c r="E84" s="264"/>
      <c r="F84" s="264"/>
      <c r="G84" s="264"/>
      <c r="H84" s="264"/>
      <c r="I84" s="264"/>
      <c r="J84" s="264"/>
      <c r="K84" s="264"/>
      <c r="L84" s="264"/>
      <c r="M84" s="264"/>
      <c r="N84" s="264"/>
      <c r="O84" s="264"/>
      <c r="P84" s="264"/>
      <c r="Q84" s="264"/>
      <c r="R84" s="264"/>
      <c r="S84" s="264"/>
      <c r="T84" s="264"/>
      <c r="U84" s="264"/>
      <c r="V84" s="264"/>
      <c r="W84" s="264"/>
      <c r="X84" s="264"/>
      <c r="Y84" s="264"/>
      <c r="Z84" s="264"/>
      <c r="AA84" s="264"/>
      <c r="AC84" s="265" t="s">
        <v>96</v>
      </c>
      <c r="AD84" s="265"/>
      <c r="AE84" s="265"/>
      <c r="AF84" s="265"/>
      <c r="AG84" s="265"/>
      <c r="AH84" s="265"/>
      <c r="AI84" s="265"/>
      <c r="AJ84" s="265"/>
      <c r="AK84" s="265"/>
      <c r="AL84" s="265"/>
      <c r="AM84" s="265"/>
      <c r="AN84" s="265"/>
      <c r="AO84" s="265"/>
      <c r="AP84" s="240"/>
      <c r="AQ84" s="240"/>
      <c r="AR84" s="240"/>
      <c r="AS84" s="240"/>
      <c r="AT84" s="240"/>
      <c r="AU84" s="240"/>
      <c r="AV84" s="240"/>
      <c r="AW84" s="240"/>
      <c r="AX84" s="240"/>
      <c r="AY84" s="240"/>
      <c r="AZ84" s="240"/>
      <c r="BA84" s="240"/>
      <c r="BB84" s="240"/>
    </row>
    <row r="85" spans="1:66">
      <c r="A85" s="233" t="s">
        <v>1</v>
      </c>
      <c r="B85" s="232">
        <f>1000*ExportsLogs!C$5</f>
        <v>236.49695020000001</v>
      </c>
      <c r="C85" s="232">
        <f>1000*ExportsLogs!D$5</f>
        <v>201.54112859999995</v>
      </c>
      <c r="D85" s="232">
        <f>1000*ExportsLogs!E$5</f>
        <v>180.66252539999994</v>
      </c>
      <c r="E85" s="232">
        <f>1000*ExportsLogs!F$5</f>
        <v>178.50347339999999</v>
      </c>
      <c r="F85" s="232">
        <f>1000*ExportsLogs!G$5</f>
        <v>204.19821519999999</v>
      </c>
      <c r="G85" s="232">
        <f>1000*ExportsLogs!H$5</f>
        <v>244.32756460000002</v>
      </c>
      <c r="H85" s="232">
        <f>1000*ExportsLogs!I$5</f>
        <v>152.1945068</v>
      </c>
      <c r="I85" s="232">
        <f>1000*ExportsLogs!J$5</f>
        <v>191.90328919999999</v>
      </c>
      <c r="J85" s="232">
        <f>1000*ExportsLogs!K$5</f>
        <v>208.52413819999998</v>
      </c>
      <c r="K85" s="232">
        <f>1000*ExportsLogs!L$5</f>
        <v>217.64902739999999</v>
      </c>
      <c r="L85" s="232">
        <f>1000*ExportsLogs!M$5</f>
        <v>229.10350540000002</v>
      </c>
      <c r="M85" s="232">
        <f>1000*ExportsLogs!N$5</f>
        <v>158.67356399999997</v>
      </c>
      <c r="N85" s="232">
        <f>1000*ExportsLogs!O$5</f>
        <v>219.99978419999997</v>
      </c>
      <c r="O85" s="232">
        <f>1000*ExportsLogs!P$5</f>
        <v>338.10765799999996</v>
      </c>
      <c r="P85" s="232">
        <f>1000*ExportsLogs!Q$5</f>
        <v>154.52492439999997</v>
      </c>
      <c r="Q85" s="232">
        <f>1000*ExportsLogs!R$5</f>
        <v>141.72193699999997</v>
      </c>
      <c r="R85" s="232">
        <f>1000*ExportsLogs!S$5</f>
        <v>65.557871399999996</v>
      </c>
      <c r="S85" s="232">
        <f>1000*ExportsLogs!T$5</f>
        <v>2.4371199999999999E-2</v>
      </c>
      <c r="T85" s="232">
        <f>1000*ExportsLogs!U$5</f>
        <v>4.4704799999999996E-2</v>
      </c>
      <c r="U85" s="232">
        <f>1000*ExportsLogs!V$5</f>
        <v>7.5660200000000011E-2</v>
      </c>
      <c r="V85" s="232">
        <f>1000*ExportsLogs!W$5</f>
        <v>0</v>
      </c>
      <c r="W85" s="232">
        <f>1000*ExportsLogs!X$5</f>
        <v>0</v>
      </c>
      <c r="X85" s="232">
        <f>1000*ExportsLogs!Y$5</f>
        <v>0</v>
      </c>
      <c r="Y85" s="232">
        <f>1000*ExportsLogs!Z$5</f>
        <v>0</v>
      </c>
      <c r="Z85" s="232">
        <f>1000*ExportsLogs!AA$5</f>
        <v>0</v>
      </c>
      <c r="AA85" s="232">
        <f>1000*ExportsLogs!AB$5</f>
        <v>0</v>
      </c>
      <c r="AB85" s="232"/>
      <c r="AC85" s="232">
        <f>ExportsLogs!AD$5</f>
        <v>31.351668999999998</v>
      </c>
      <c r="AD85" s="232">
        <f>ExportsLogs!AE$5</f>
        <v>28.102280000000007</v>
      </c>
      <c r="AE85" s="232">
        <f>ExportsLogs!AF$5</f>
        <v>28.890783999999996</v>
      </c>
      <c r="AF85" s="232">
        <f>ExportsLogs!AG$5</f>
        <v>33.236997000000002</v>
      </c>
      <c r="AG85" s="232">
        <f>ExportsLogs!AH$5</f>
        <v>39.831767999999997</v>
      </c>
      <c r="AH85" s="232">
        <f>ExportsLogs!AI$5</f>
        <v>40.398681999999994</v>
      </c>
      <c r="AI85" s="232">
        <f>ExportsLogs!AJ$5</f>
        <v>23.690705000000001</v>
      </c>
      <c r="AJ85" s="232">
        <f>ExportsLogs!AK$5</f>
        <v>34.709270999999994</v>
      </c>
      <c r="AK85" s="232">
        <f>ExportsLogs!AL$5</f>
        <v>39.511372999999999</v>
      </c>
      <c r="AL85" s="232">
        <f>ExportsLogs!AM$5</f>
        <v>39.187831999999993</v>
      </c>
      <c r="AM85" s="232">
        <f>ExportsLogs!AN$5</f>
        <v>39.803528</v>
      </c>
      <c r="AN85" s="232">
        <f>ExportsLogs!AO$5</f>
        <v>27.015577999999994</v>
      </c>
      <c r="AO85" s="232">
        <f>ExportsLogs!AP$5</f>
        <v>28.438562999999995</v>
      </c>
      <c r="AP85" s="232">
        <f>ExportsLogs!AQ$5</f>
        <v>42.605245000000004</v>
      </c>
      <c r="AQ85" s="232">
        <f>ExportsLogs!AR$5</f>
        <v>21.065982999999999</v>
      </c>
      <c r="AR85" s="232">
        <f>ExportsLogs!AS$5</f>
        <v>19.323229999999995</v>
      </c>
      <c r="AS85" s="232">
        <f>ExportsLogs!AT$5</f>
        <v>7.2351699999999992</v>
      </c>
      <c r="AT85" s="232">
        <f>ExportsLogs!AU$5</f>
        <v>5.8369999999999993E-3</v>
      </c>
      <c r="AU85" s="232">
        <f>ExportsLogs!AV$5</f>
        <v>1.1346E-2</v>
      </c>
      <c r="AV85" s="232">
        <f>ExportsLogs!AW$5</f>
        <v>1.8152999999999999E-2</v>
      </c>
      <c r="AW85" s="232">
        <f>ExportsLogs!AX$5</f>
        <v>0</v>
      </c>
      <c r="AX85" s="232">
        <f>ExportsLogs!AY$5</f>
        <v>0</v>
      </c>
      <c r="AY85" s="232">
        <f>ExportsLogs!AZ$5</f>
        <v>0</v>
      </c>
      <c r="AZ85" s="232">
        <f>ExportsLogs!BA$5</f>
        <v>0</v>
      </c>
      <c r="BA85" s="232">
        <f>ExportsLogs!BB$5</f>
        <v>0</v>
      </c>
      <c r="BB85" s="232">
        <f>ExportsLogs!BC$5</f>
        <v>0</v>
      </c>
    </row>
    <row r="86" spans="1:66">
      <c r="B86" s="230">
        <v>2000</v>
      </c>
      <c r="C86" s="230">
        <f t="shared" ref="C86:AA86" si="30">1+B86</f>
        <v>2001</v>
      </c>
      <c r="D86" s="230">
        <f t="shared" si="30"/>
        <v>2002</v>
      </c>
      <c r="E86" s="230">
        <f t="shared" si="30"/>
        <v>2003</v>
      </c>
      <c r="F86" s="230">
        <f t="shared" si="30"/>
        <v>2004</v>
      </c>
      <c r="G86" s="230">
        <f t="shared" si="30"/>
        <v>2005</v>
      </c>
      <c r="H86" s="230">
        <f t="shared" si="30"/>
        <v>2006</v>
      </c>
      <c r="I86" s="230">
        <f t="shared" si="30"/>
        <v>2007</v>
      </c>
      <c r="J86" s="230">
        <f t="shared" si="30"/>
        <v>2008</v>
      </c>
      <c r="K86" s="230">
        <f t="shared" si="30"/>
        <v>2009</v>
      </c>
      <c r="L86" s="230">
        <f t="shared" si="30"/>
        <v>2010</v>
      </c>
      <c r="M86" s="230">
        <f t="shared" si="30"/>
        <v>2011</v>
      </c>
      <c r="N86" s="230">
        <f t="shared" si="30"/>
        <v>2012</v>
      </c>
      <c r="O86" s="230">
        <f t="shared" si="30"/>
        <v>2013</v>
      </c>
      <c r="P86" s="230">
        <f t="shared" si="30"/>
        <v>2014</v>
      </c>
      <c r="Q86" s="230">
        <f t="shared" si="30"/>
        <v>2015</v>
      </c>
      <c r="R86" s="230">
        <f t="shared" si="30"/>
        <v>2016</v>
      </c>
      <c r="S86" s="230">
        <f t="shared" si="30"/>
        <v>2017</v>
      </c>
      <c r="T86" s="230">
        <f t="shared" si="30"/>
        <v>2018</v>
      </c>
      <c r="U86" s="230">
        <f t="shared" si="30"/>
        <v>2019</v>
      </c>
      <c r="V86" s="230">
        <f t="shared" si="30"/>
        <v>2020</v>
      </c>
      <c r="W86" s="230">
        <f t="shared" si="30"/>
        <v>2021</v>
      </c>
      <c r="X86" s="230">
        <f t="shared" si="30"/>
        <v>2022</v>
      </c>
      <c r="Y86" s="230">
        <f t="shared" si="30"/>
        <v>2023</v>
      </c>
      <c r="Z86" s="230">
        <f t="shared" si="30"/>
        <v>2024</v>
      </c>
      <c r="AA86" s="230">
        <f t="shared" si="30"/>
        <v>2025</v>
      </c>
      <c r="AC86" s="230">
        <v>2000</v>
      </c>
      <c r="AD86" s="230">
        <f t="shared" ref="AD86:BB86" si="31">1+AC86</f>
        <v>2001</v>
      </c>
      <c r="AE86" s="230">
        <f t="shared" si="31"/>
        <v>2002</v>
      </c>
      <c r="AF86" s="230">
        <f t="shared" si="31"/>
        <v>2003</v>
      </c>
      <c r="AG86" s="230">
        <f t="shared" si="31"/>
        <v>2004</v>
      </c>
      <c r="AH86" s="230">
        <f t="shared" si="31"/>
        <v>2005</v>
      </c>
      <c r="AI86" s="230">
        <f t="shared" si="31"/>
        <v>2006</v>
      </c>
      <c r="AJ86" s="230">
        <f t="shared" si="31"/>
        <v>2007</v>
      </c>
      <c r="AK86" s="230">
        <f t="shared" si="31"/>
        <v>2008</v>
      </c>
      <c r="AL86" s="230">
        <f t="shared" si="31"/>
        <v>2009</v>
      </c>
      <c r="AM86" s="230">
        <f t="shared" si="31"/>
        <v>2010</v>
      </c>
      <c r="AN86" s="230">
        <f t="shared" si="31"/>
        <v>2011</v>
      </c>
      <c r="AO86" s="230">
        <f t="shared" si="31"/>
        <v>2012</v>
      </c>
      <c r="AP86" s="230">
        <f t="shared" si="31"/>
        <v>2013</v>
      </c>
      <c r="AQ86" s="230">
        <f t="shared" si="31"/>
        <v>2014</v>
      </c>
      <c r="AR86" s="230">
        <f t="shared" si="31"/>
        <v>2015</v>
      </c>
      <c r="AS86" s="230">
        <f t="shared" si="31"/>
        <v>2016</v>
      </c>
      <c r="AT86" s="230">
        <f t="shared" si="31"/>
        <v>2017</v>
      </c>
      <c r="AU86" s="230">
        <f t="shared" si="31"/>
        <v>2018</v>
      </c>
      <c r="AV86" s="230">
        <f t="shared" si="31"/>
        <v>2019</v>
      </c>
      <c r="AW86" s="230">
        <f t="shared" si="31"/>
        <v>2020</v>
      </c>
      <c r="AX86" s="230">
        <f t="shared" si="31"/>
        <v>2021</v>
      </c>
      <c r="AY86" s="230">
        <f t="shared" si="31"/>
        <v>2022</v>
      </c>
      <c r="AZ86" s="230">
        <f t="shared" si="31"/>
        <v>2023</v>
      </c>
      <c r="BA86" s="230">
        <f t="shared" si="31"/>
        <v>2024</v>
      </c>
      <c r="BB86" s="230">
        <f t="shared" si="31"/>
        <v>2025</v>
      </c>
    </row>
    <row r="87" spans="1:66">
      <c r="A87" s="233" t="s">
        <v>126</v>
      </c>
      <c r="B87" s="232">
        <f>1000*ExportsLogs!C$13</f>
        <v>1.8900196</v>
      </c>
      <c r="C87" s="232">
        <f>1000*ExportsLogs!D$13</f>
        <v>1.3940737999999999</v>
      </c>
      <c r="D87" s="232">
        <f>1000*ExportsLogs!E$13</f>
        <v>0.1059016</v>
      </c>
      <c r="E87" s="232">
        <f>1000*ExportsLogs!F$13</f>
        <v>1.8725000000000002E-2</v>
      </c>
      <c r="F87" s="232">
        <f>1000*ExportsLogs!G$13</f>
        <v>0.7359926</v>
      </c>
      <c r="G87" s="232">
        <f>1000*ExportsLogs!H$13</f>
        <v>4.102E-4</v>
      </c>
      <c r="H87" s="232">
        <f>1000*ExportsLogs!I$13</f>
        <v>0.1441818</v>
      </c>
      <c r="I87" s="232">
        <f>1000*ExportsLogs!J$13</f>
        <v>9.4354400000000005E-2</v>
      </c>
      <c r="J87" s="232">
        <f>1000*ExportsLogs!K$13</f>
        <v>0.14734999999999998</v>
      </c>
      <c r="K87" s="232">
        <f>1000*ExportsLogs!L$13</f>
        <v>7.4421199999999993E-2</v>
      </c>
      <c r="L87" s="232">
        <f>1000*ExportsLogs!M$13</f>
        <v>0.10433219999999999</v>
      </c>
      <c r="M87" s="232">
        <f>1000*ExportsLogs!N$13</f>
        <v>1.4816199999999998E-2</v>
      </c>
      <c r="N87" s="232">
        <f>1000*ExportsLogs!O$13</f>
        <v>0.1051666</v>
      </c>
      <c r="O87" s="232">
        <f>1000*ExportsLogs!P$13</f>
        <v>0</v>
      </c>
      <c r="P87" s="232">
        <f>1000*ExportsLogs!Q$13</f>
        <v>0</v>
      </c>
      <c r="Q87" s="232">
        <f>1000*ExportsLogs!R$13</f>
        <v>0</v>
      </c>
      <c r="R87" s="232">
        <f>1000*ExportsLogs!S$13</f>
        <v>0</v>
      </c>
      <c r="S87" s="232">
        <f>1000*ExportsLogs!T$13</f>
        <v>2.4371199999999999E-2</v>
      </c>
      <c r="T87" s="232">
        <f>1000*ExportsLogs!U$13</f>
        <v>4.4704799999999996E-2</v>
      </c>
      <c r="U87" s="232">
        <f>1000*ExportsLogs!V$13</f>
        <v>7.5660200000000011E-2</v>
      </c>
      <c r="V87" s="232">
        <f>1000*ExportsLogs!W$13</f>
        <v>0</v>
      </c>
      <c r="W87" s="232">
        <f>1000*ExportsLogs!X$13</f>
        <v>0</v>
      </c>
      <c r="X87" s="232">
        <f>1000*ExportsLogs!Y$13</f>
        <v>0</v>
      </c>
      <c r="Y87" s="232">
        <f>1000*ExportsLogs!Z$13</f>
        <v>0</v>
      </c>
      <c r="Z87" s="232">
        <f>1000*ExportsLogs!AA$13</f>
        <v>0</v>
      </c>
      <c r="AA87" s="232">
        <f>1000*ExportsLogs!AB$13</f>
        <v>0</v>
      </c>
      <c r="AB87" s="232"/>
      <c r="BC87" s="235">
        <f t="shared" ref="BC87:BJ90" si="32">J87/J$85</f>
        <v>7.0663282089037304E-4</v>
      </c>
      <c r="BD87" s="235">
        <f t="shared" si="32"/>
        <v>3.4193215053163152E-4</v>
      </c>
      <c r="BE87" s="235">
        <f t="shared" si="32"/>
        <v>4.5539329403905304E-4</v>
      </c>
      <c r="BF87" s="235">
        <f t="shared" si="32"/>
        <v>9.3375352683198069E-5</v>
      </c>
      <c r="BG87" s="235">
        <f t="shared" si="32"/>
        <v>4.7803046890443275E-4</v>
      </c>
      <c r="BH87" s="235">
        <f t="shared" si="32"/>
        <v>0</v>
      </c>
      <c r="BI87" s="235">
        <f t="shared" si="32"/>
        <v>0</v>
      </c>
      <c r="BJ87" s="235">
        <f t="shared" si="32"/>
        <v>0</v>
      </c>
      <c r="BK87" s="235">
        <f t="shared" ref="BK87:BK90" si="33">R87/R$85</f>
        <v>0</v>
      </c>
      <c r="BL87" s="235">
        <f t="shared" ref="BL87:BL90" si="34">S87/S$85</f>
        <v>1</v>
      </c>
      <c r="BM87" s="235">
        <f t="shared" ref="BM87:BM90" si="35">T87/T$85</f>
        <v>1</v>
      </c>
      <c r="BN87" s="235">
        <f t="shared" ref="BN87:BN90" si="36">U87/U$85</f>
        <v>1</v>
      </c>
    </row>
    <row r="88" spans="1:66">
      <c r="A88" s="234" t="str">
        <f>ExportsLogs!B$10</f>
        <v xml:space="preserve">China </v>
      </c>
      <c r="B88" s="232">
        <f>1000*ExportsLogs!C$10</f>
        <v>0.2294292</v>
      </c>
      <c r="C88" s="232">
        <f>1000*ExportsLogs!D$10</f>
        <v>8.9042799999999991E-2</v>
      </c>
      <c r="D88" s="232">
        <f>1000*ExportsLogs!E$10</f>
        <v>3.1679199999999998E-2</v>
      </c>
      <c r="E88" s="232">
        <f>1000*ExportsLogs!F$10</f>
        <v>0.22635059999999999</v>
      </c>
      <c r="F88" s="232">
        <f>1000*ExportsLogs!G$10</f>
        <v>0.21256899999999998</v>
      </c>
      <c r="G88" s="232">
        <f>1000*ExportsLogs!H$10</f>
        <v>0.12855080000000002</v>
      </c>
      <c r="H88" s="232">
        <f>1000*ExportsLogs!I$10</f>
        <v>0.4990369999999999</v>
      </c>
      <c r="I88" s="232">
        <f>1000*ExportsLogs!J$10</f>
        <v>0.37578099999999992</v>
      </c>
      <c r="J88" s="232">
        <f>1000*ExportsLogs!K$10</f>
        <v>0.87675559999999997</v>
      </c>
      <c r="K88" s="232">
        <f>1000*ExportsLogs!L$10</f>
        <v>0.29876839999999993</v>
      </c>
      <c r="L88" s="232">
        <f>1000*ExportsLogs!M$10</f>
        <v>4.8091973999999995</v>
      </c>
      <c r="M88" s="232">
        <f>1000*ExportsLogs!N$10</f>
        <v>13.967542399999997</v>
      </c>
      <c r="N88" s="232">
        <f>1000*ExportsLogs!O$10</f>
        <v>64.183454999999981</v>
      </c>
      <c r="O88" s="232">
        <f>1000*ExportsLogs!P$10</f>
        <v>178.38559479999998</v>
      </c>
      <c r="P88" s="232">
        <f>1000*ExportsLogs!Q$10</f>
        <v>2.1259657999999999</v>
      </c>
      <c r="Q88" s="232">
        <f>1000*ExportsLogs!R$10</f>
        <v>0</v>
      </c>
      <c r="R88" s="232">
        <f>1000*ExportsLogs!S$10</f>
        <v>2.2336999999999999E-2</v>
      </c>
      <c r="S88" s="232">
        <f>1000*ExportsLogs!T$10</f>
        <v>0</v>
      </c>
      <c r="T88" s="232">
        <f>1000*ExportsLogs!U$10</f>
        <v>0</v>
      </c>
      <c r="U88" s="232">
        <f>1000*ExportsLogs!V$10</f>
        <v>0</v>
      </c>
      <c r="V88" s="232">
        <f>1000*ExportsLogs!W$10</f>
        <v>0</v>
      </c>
      <c r="W88" s="232">
        <f>1000*ExportsLogs!X$10</f>
        <v>0</v>
      </c>
      <c r="X88" s="232">
        <f>1000*ExportsLogs!Y$10</f>
        <v>0</v>
      </c>
      <c r="Y88" s="232">
        <f>1000*ExportsLogs!Z$10</f>
        <v>0</v>
      </c>
      <c r="Z88" s="232">
        <f>1000*ExportsLogs!AA$10</f>
        <v>0</v>
      </c>
      <c r="AA88" s="232">
        <f>1000*ExportsLogs!AB$10</f>
        <v>0</v>
      </c>
      <c r="AB88" s="232"/>
      <c r="BC88" s="235">
        <f t="shared" si="32"/>
        <v>4.2045760628397124E-3</v>
      </c>
      <c r="BD88" s="235">
        <f t="shared" si="32"/>
        <v>1.3727072597982119E-3</v>
      </c>
      <c r="BE88" s="235">
        <f t="shared" si="32"/>
        <v>2.0991374145949662E-2</v>
      </c>
      <c r="BF88" s="235">
        <f t="shared" si="32"/>
        <v>8.8026902830518131E-2</v>
      </c>
      <c r="BG88" s="235">
        <f t="shared" si="32"/>
        <v>0.29174326344634655</v>
      </c>
      <c r="BH88" s="235">
        <f t="shared" si="32"/>
        <v>0.52759998355316751</v>
      </c>
      <c r="BI88" s="235">
        <f t="shared" si="32"/>
        <v>1.3758076946193932E-2</v>
      </c>
      <c r="BJ88" s="235">
        <f t="shared" si="32"/>
        <v>0</v>
      </c>
      <c r="BK88" s="235">
        <f t="shared" si="33"/>
        <v>3.407218618144457E-4</v>
      </c>
      <c r="BL88" s="235">
        <f t="shared" si="34"/>
        <v>0</v>
      </c>
      <c r="BM88" s="235">
        <f t="shared" si="35"/>
        <v>0</v>
      </c>
      <c r="BN88" s="235">
        <f t="shared" si="36"/>
        <v>0</v>
      </c>
    </row>
    <row r="89" spans="1:66">
      <c r="A89" s="234" t="str">
        <f>ExportsLogs!B$16</f>
        <v xml:space="preserve">India </v>
      </c>
      <c r="B89" s="232">
        <f>1000*ExportsLogs!C$16</f>
        <v>232.41807119999999</v>
      </c>
      <c r="C89" s="232">
        <f>1000*ExportsLogs!D$16</f>
        <v>170.23268219999997</v>
      </c>
      <c r="D89" s="232">
        <f>1000*ExportsLogs!E$16</f>
        <v>148.17888959999996</v>
      </c>
      <c r="E89" s="232">
        <f>1000*ExportsLogs!F$16</f>
        <v>151.2018382</v>
      </c>
      <c r="F89" s="232">
        <f>1000*ExportsLogs!G$16</f>
        <v>179.56573879999999</v>
      </c>
      <c r="G89" s="232">
        <f>1000*ExportsLogs!H$16</f>
        <v>220.8473218</v>
      </c>
      <c r="H89" s="232">
        <f>1000*ExportsLogs!I$16</f>
        <v>143.21137599999997</v>
      </c>
      <c r="I89" s="232">
        <f>1000*ExportsLogs!J$16</f>
        <v>165.13562659999997</v>
      </c>
      <c r="J89" s="232">
        <f>1000*ExportsLogs!K$16</f>
        <v>183.51869060000001</v>
      </c>
      <c r="K89" s="232">
        <f>1000*ExportsLogs!L$16</f>
        <v>212.18312079999998</v>
      </c>
      <c r="L89" s="232">
        <f>1000*ExportsLogs!M$16</f>
        <v>215.3516764</v>
      </c>
      <c r="M89" s="232">
        <f>1000*ExportsLogs!N$16</f>
        <v>136.13029079999998</v>
      </c>
      <c r="N89" s="232">
        <f>1000*ExportsLogs!O$16</f>
        <v>140.570808</v>
      </c>
      <c r="O89" s="232">
        <f>1000*ExportsLogs!P$16</f>
        <v>142.1305088</v>
      </c>
      <c r="P89" s="232">
        <f>1000*ExportsLogs!Q$16</f>
        <v>144.44497759999999</v>
      </c>
      <c r="Q89" s="232">
        <f>1000*ExportsLogs!R$16</f>
        <v>138.69736019999999</v>
      </c>
      <c r="R89" s="232">
        <f>1000*ExportsLogs!S$16</f>
        <v>64.30619999999999</v>
      </c>
      <c r="S89" s="232">
        <f>1000*ExportsLogs!T$16</f>
        <v>0</v>
      </c>
      <c r="T89" s="232">
        <f>1000*ExportsLogs!U$16</f>
        <v>0</v>
      </c>
      <c r="U89" s="232">
        <f>1000*ExportsLogs!V$16</f>
        <v>0</v>
      </c>
      <c r="V89" s="232">
        <f>1000*ExportsLogs!W$16</f>
        <v>0</v>
      </c>
      <c r="W89" s="232">
        <f>1000*ExportsLogs!X$16</f>
        <v>0</v>
      </c>
      <c r="X89" s="232">
        <f>1000*ExportsLogs!Y$16</f>
        <v>0</v>
      </c>
      <c r="Y89" s="232">
        <f>1000*ExportsLogs!Z$16</f>
        <v>0</v>
      </c>
      <c r="Z89" s="232">
        <f>1000*ExportsLogs!AA$16</f>
        <v>0</v>
      </c>
      <c r="AA89" s="232">
        <f>1000*ExportsLogs!AB$16</f>
        <v>0</v>
      </c>
      <c r="AB89" s="232"/>
      <c r="BC89" s="235">
        <f t="shared" si="32"/>
        <v>0.88008367848514157</v>
      </c>
      <c r="BD89" s="235">
        <f t="shared" si="32"/>
        <v>0.97488660222701273</v>
      </c>
      <c r="BE89" s="235">
        <f t="shared" si="32"/>
        <v>0.93997547538179216</v>
      </c>
      <c r="BF89" s="235">
        <f t="shared" si="32"/>
        <v>0.85792672306774431</v>
      </c>
      <c r="BG89" s="235">
        <f t="shared" si="32"/>
        <v>0.638958844942358</v>
      </c>
      <c r="BH89" s="235">
        <f t="shared" si="32"/>
        <v>0.4203705696603891</v>
      </c>
      <c r="BI89" s="235">
        <f t="shared" si="32"/>
        <v>0.93476814928634266</v>
      </c>
      <c r="BJ89" s="235">
        <f t="shared" si="32"/>
        <v>0.97865837241555642</v>
      </c>
      <c r="BK89" s="235">
        <f t="shared" si="33"/>
        <v>0.98090738193186655</v>
      </c>
      <c r="BL89" s="235">
        <f t="shared" si="34"/>
        <v>0</v>
      </c>
      <c r="BM89" s="235">
        <f t="shared" si="35"/>
        <v>0</v>
      </c>
      <c r="BN89" s="235">
        <f t="shared" si="36"/>
        <v>0</v>
      </c>
    </row>
    <row r="90" spans="1:66">
      <c r="A90" s="232" t="s">
        <v>19</v>
      </c>
      <c r="B90" s="232">
        <f t="shared" ref="B90:AA90" si="37">B85-SUM(B87:B89)</f>
        <v>1.9594302000000425</v>
      </c>
      <c r="C90" s="232">
        <f t="shared" si="37"/>
        <v>29.825329799999992</v>
      </c>
      <c r="D90" s="232">
        <f t="shared" si="37"/>
        <v>32.346054999999978</v>
      </c>
      <c r="E90" s="232">
        <f t="shared" si="37"/>
        <v>27.056559599999986</v>
      </c>
      <c r="F90" s="232">
        <f t="shared" si="37"/>
        <v>23.683914799999997</v>
      </c>
      <c r="G90" s="232">
        <f t="shared" si="37"/>
        <v>23.35128180000001</v>
      </c>
      <c r="H90" s="232">
        <f t="shared" si="37"/>
        <v>8.3399120000000266</v>
      </c>
      <c r="I90" s="232">
        <f t="shared" si="37"/>
        <v>26.297527200000019</v>
      </c>
      <c r="J90" s="232">
        <f t="shared" si="37"/>
        <v>23.981341999999955</v>
      </c>
      <c r="K90" s="232">
        <f t="shared" si="37"/>
        <v>5.0927170000000217</v>
      </c>
      <c r="L90" s="232">
        <f t="shared" si="37"/>
        <v>8.838299400000011</v>
      </c>
      <c r="M90" s="232">
        <f t="shared" si="37"/>
        <v>8.5609145999999896</v>
      </c>
      <c r="N90" s="232">
        <f t="shared" si="37"/>
        <v>15.140354599999966</v>
      </c>
      <c r="O90" s="232">
        <f t="shared" si="37"/>
        <v>17.591554400000007</v>
      </c>
      <c r="P90" s="232">
        <f t="shared" si="37"/>
        <v>7.9539809999999989</v>
      </c>
      <c r="Q90" s="232">
        <f t="shared" si="37"/>
        <v>3.0245767999999771</v>
      </c>
      <c r="R90" s="232">
        <f t="shared" si="37"/>
        <v>1.2293344000000133</v>
      </c>
      <c r="S90" s="232">
        <f t="shared" si="37"/>
        <v>0</v>
      </c>
      <c r="T90" s="232">
        <f t="shared" si="37"/>
        <v>0</v>
      </c>
      <c r="U90" s="232">
        <f t="shared" si="37"/>
        <v>0</v>
      </c>
      <c r="V90" s="232">
        <f t="shared" si="37"/>
        <v>0</v>
      </c>
      <c r="W90" s="232">
        <f t="shared" si="37"/>
        <v>0</v>
      </c>
      <c r="X90" s="232">
        <f t="shared" si="37"/>
        <v>0</v>
      </c>
      <c r="Y90" s="232">
        <f t="shared" si="37"/>
        <v>0</v>
      </c>
      <c r="Z90" s="232">
        <f t="shared" si="37"/>
        <v>0</v>
      </c>
      <c r="AA90" s="232">
        <f t="shared" si="37"/>
        <v>0</v>
      </c>
      <c r="AB90" s="232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5">
        <f t="shared" si="32"/>
        <v>0.11500511263112827</v>
      </c>
      <c r="BD90" s="235">
        <f t="shared" si="32"/>
        <v>2.3398758362657503E-2</v>
      </c>
      <c r="BE90" s="235">
        <f t="shared" si="32"/>
        <v>3.857775717821911E-2</v>
      </c>
      <c r="BF90" s="235">
        <f t="shared" si="32"/>
        <v>5.3952998749054321E-2</v>
      </c>
      <c r="BG90" s="235">
        <f t="shared" si="32"/>
        <v>6.8819861142390928E-2</v>
      </c>
      <c r="BH90" s="235">
        <f t="shared" si="32"/>
        <v>5.2029446786443417E-2</v>
      </c>
      <c r="BI90" s="235">
        <f t="shared" si="32"/>
        <v>5.1473773767463496E-2</v>
      </c>
      <c r="BJ90" s="235">
        <f t="shared" si="32"/>
        <v>2.13416275844436E-2</v>
      </c>
      <c r="BK90" s="235">
        <f t="shared" si="33"/>
        <v>1.8751896206319067E-2</v>
      </c>
      <c r="BL90" s="235">
        <f t="shared" si="34"/>
        <v>0</v>
      </c>
      <c r="BM90" s="235">
        <f t="shared" si="35"/>
        <v>0</v>
      </c>
      <c r="BN90" s="235">
        <f t="shared" si="36"/>
        <v>0</v>
      </c>
    </row>
    <row r="91" spans="1:66">
      <c r="A91" s="232"/>
      <c r="B91" s="232"/>
      <c r="C91" s="232"/>
      <c r="D91" s="232"/>
      <c r="E91" s="232"/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  <c r="AF91" s="232"/>
      <c r="AG91" s="232"/>
      <c r="AH91" s="232"/>
      <c r="AI91" s="232"/>
      <c r="AJ91" s="232"/>
      <c r="AK91" s="232"/>
      <c r="AL91" s="232"/>
      <c r="AM91" s="232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232"/>
      <c r="BB91" s="232"/>
    </row>
    <row r="92" spans="1:66">
      <c r="A92" s="232"/>
      <c r="B92" s="232"/>
      <c r="C92" s="232"/>
      <c r="D92" s="232"/>
      <c r="E92" s="232"/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2"/>
      <c r="AH92" s="232"/>
      <c r="AI92" s="232"/>
      <c r="AJ92" s="232"/>
      <c r="AK92" s="232"/>
      <c r="AL92" s="232"/>
      <c r="AM92" s="232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232"/>
      <c r="BB92" s="232"/>
    </row>
    <row r="93" spans="1:66">
      <c r="A93" s="232"/>
      <c r="B93" s="232"/>
      <c r="C93" s="232"/>
      <c r="D93" s="232"/>
      <c r="E93" s="232"/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  <c r="AE93" s="232"/>
      <c r="AF93" s="232"/>
      <c r="AG93" s="232"/>
      <c r="AH93" s="232"/>
      <c r="AI93" s="232"/>
      <c r="AJ93" s="232"/>
      <c r="AK93" s="232"/>
      <c r="AL93" s="232"/>
      <c r="AM93" s="232"/>
      <c r="AN93" s="232"/>
      <c r="AO93" s="232"/>
      <c r="AP93" s="232"/>
      <c r="AQ93" s="232"/>
      <c r="AR93" s="232"/>
      <c r="AS93" s="232"/>
      <c r="AT93" s="232"/>
      <c r="AU93" s="232"/>
      <c r="AV93" s="232"/>
      <c r="AW93" s="232"/>
      <c r="AX93" s="232"/>
      <c r="AY93" s="232"/>
      <c r="AZ93" s="232"/>
      <c r="BA93" s="232"/>
      <c r="BB93" s="232"/>
    </row>
    <row r="94" spans="1:66">
      <c r="A94" s="232"/>
      <c r="B94" s="232"/>
      <c r="C94" s="232"/>
      <c r="D94" s="232"/>
      <c r="E94" s="232"/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  <c r="AF94" s="232"/>
      <c r="AG94" s="232"/>
      <c r="AH94" s="232"/>
      <c r="AI94" s="232"/>
      <c r="AJ94" s="232"/>
      <c r="AK94" s="232"/>
      <c r="AL94" s="232"/>
      <c r="AM94" s="232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232"/>
      <c r="BB94" s="232"/>
    </row>
    <row r="95" spans="1:66">
      <c r="A95" s="232" t="str">
        <f>A87</f>
        <v>EU-28</v>
      </c>
      <c r="AC95" s="232">
        <f>ExportsLogs!AD$13</f>
        <v>0.20663699999999999</v>
      </c>
      <c r="AD95" s="232">
        <f>ExportsLogs!AE$13</f>
        <v>0.11144899999999999</v>
      </c>
      <c r="AE95" s="232">
        <f>ExportsLogs!AF$13</f>
        <v>2.1211999999999998E-2</v>
      </c>
      <c r="AF95" s="232">
        <f>ExportsLogs!AG$13</f>
        <v>5.1599999999999997E-4</v>
      </c>
      <c r="AG95" s="232">
        <f>ExportsLogs!AH$13</f>
        <v>0.13967399999999999</v>
      </c>
      <c r="AH95" s="232">
        <f>ExportsLogs!AI$13</f>
        <v>5.5999999999999999E-5</v>
      </c>
      <c r="AI95" s="232">
        <f>ExportsLogs!AJ$13</f>
        <v>2.6766999999999999E-2</v>
      </c>
      <c r="AJ95" s="232">
        <f>ExportsLogs!AK$13</f>
        <v>2.2338999999999998E-2</v>
      </c>
      <c r="AK95" s="232">
        <f>ExportsLogs!AL$13</f>
        <v>3.7652999999999999E-2</v>
      </c>
      <c r="AL95" s="232">
        <f>ExportsLogs!AM$13</f>
        <v>1.1505999999999999E-2</v>
      </c>
      <c r="AM95" s="232">
        <f>ExportsLogs!AN$13</f>
        <v>1.2678999999999999E-2</v>
      </c>
      <c r="AN95" s="232">
        <f>ExportsLogs!AO$13</f>
        <v>2.0109999999999998E-3</v>
      </c>
      <c r="AO95" s="232">
        <f>ExportsLogs!AP$13</f>
        <v>4.9839999999999997E-3</v>
      </c>
      <c r="AP95" s="232">
        <f>ExportsLogs!AQ$13</f>
        <v>0</v>
      </c>
      <c r="AQ95" s="232">
        <f>ExportsLogs!AR$13</f>
        <v>0</v>
      </c>
      <c r="AR95" s="232">
        <f>ExportsLogs!AS$13</f>
        <v>0</v>
      </c>
      <c r="AS95" s="232">
        <f>ExportsLogs!AT$13</f>
        <v>0</v>
      </c>
      <c r="AT95" s="232">
        <f>ExportsLogs!AU$13</f>
        <v>5.8369999999999993E-3</v>
      </c>
      <c r="AU95" s="232">
        <f>ExportsLogs!AV$13</f>
        <v>1.1346E-2</v>
      </c>
      <c r="AV95" s="232">
        <f>ExportsLogs!AW$13</f>
        <v>1.8152999999999999E-2</v>
      </c>
      <c r="AW95" s="232">
        <f>ExportsLogs!AX$13</f>
        <v>0</v>
      </c>
      <c r="AX95" s="232">
        <f>ExportsLogs!AY$13</f>
        <v>0</v>
      </c>
      <c r="AY95" s="232">
        <f>ExportsLogs!AZ$13</f>
        <v>0</v>
      </c>
      <c r="AZ95" s="232">
        <f>ExportsLogs!BA$13</f>
        <v>0</v>
      </c>
      <c r="BA95" s="232">
        <f>ExportsLogs!BB$13</f>
        <v>0</v>
      </c>
      <c r="BB95" s="232">
        <f>ExportsLogs!BC$13</f>
        <v>0</v>
      </c>
      <c r="BC95" s="235">
        <f t="shared" ref="BC95:BJ98" si="38">AK95/AK$85</f>
        <v>9.5296612446244271E-4</v>
      </c>
      <c r="BD95" s="235">
        <f t="shared" si="38"/>
        <v>2.9361154758446453E-4</v>
      </c>
      <c r="BE95" s="235">
        <f t="shared" si="38"/>
        <v>3.1853960282113682E-4</v>
      </c>
      <c r="BF95" s="235">
        <f t="shared" si="38"/>
        <v>7.4438533204805024E-5</v>
      </c>
      <c r="BG95" s="235">
        <f t="shared" si="38"/>
        <v>1.7525498739159219E-4</v>
      </c>
      <c r="BH95" s="235">
        <f t="shared" si="38"/>
        <v>0</v>
      </c>
      <c r="BI95" s="235">
        <f t="shared" si="38"/>
        <v>0</v>
      </c>
      <c r="BJ95" s="235">
        <f t="shared" si="38"/>
        <v>0</v>
      </c>
      <c r="BK95" s="235">
        <f t="shared" ref="BK95:BK98" si="39">AS95/AS$85</f>
        <v>0</v>
      </c>
      <c r="BL95" s="235">
        <f t="shared" ref="BL95:BL98" si="40">AT95/AT$85</f>
        <v>1</v>
      </c>
      <c r="BM95" s="235">
        <f t="shared" ref="BM95:BM98" si="41">AU95/AU$85</f>
        <v>1</v>
      </c>
      <c r="BN95" s="235">
        <f t="shared" ref="BN95:BN98" si="42">AV95/AV$85</f>
        <v>1</v>
      </c>
    </row>
    <row r="96" spans="1:66">
      <c r="A96" s="233" t="str">
        <f>A88</f>
        <v xml:space="preserve">China </v>
      </c>
      <c r="AB96" s="232"/>
      <c r="AC96" s="232">
        <f>ExportsLogs!AD$10</f>
        <v>2.7730999999999999E-2</v>
      </c>
      <c r="AD96" s="232">
        <f>ExportsLogs!AE$10</f>
        <v>1.2699999999999999E-2</v>
      </c>
      <c r="AE96" s="232">
        <f>ExportsLogs!AF$10</f>
        <v>7.6519999999999999E-3</v>
      </c>
      <c r="AF96" s="232">
        <f>ExportsLogs!AG$10</f>
        <v>5.7312999999999996E-2</v>
      </c>
      <c r="AG96" s="232">
        <f>ExportsLogs!AH$10</f>
        <v>3.1857999999999997E-2</v>
      </c>
      <c r="AH96" s="232">
        <f>ExportsLogs!AI$10</f>
        <v>2.7951999999999998E-2</v>
      </c>
      <c r="AI96" s="232">
        <f>ExportsLogs!AJ$10</f>
        <v>9.4389000000000001E-2</v>
      </c>
      <c r="AJ96" s="232">
        <f>ExportsLogs!AK$10</f>
        <v>5.6986999999999996E-2</v>
      </c>
      <c r="AK96" s="232">
        <f>ExportsLogs!AL$10</f>
        <v>0.16096299999999999</v>
      </c>
      <c r="AL96" s="232">
        <f>ExportsLogs!AM$10</f>
        <v>3.7083999999999999E-2</v>
      </c>
      <c r="AM96" s="232">
        <f>ExportsLogs!AN$10</f>
        <v>0.23764199999999999</v>
      </c>
      <c r="AN96" s="232">
        <f>ExportsLogs!AO$10</f>
        <v>0.923767</v>
      </c>
      <c r="AO96" s="232">
        <f>ExportsLogs!AP$10</f>
        <v>7.57151</v>
      </c>
      <c r="AP96" s="232">
        <f>ExportsLogs!AQ$10</f>
        <v>20.630061999999999</v>
      </c>
      <c r="AQ96" s="232">
        <f>ExportsLogs!AR$10</f>
        <v>0.263795</v>
      </c>
      <c r="AR96" s="232">
        <f>ExportsLogs!AS$10</f>
        <v>0</v>
      </c>
      <c r="AS96" s="232">
        <f>ExportsLogs!AT$10</f>
        <v>1.402E-3</v>
      </c>
      <c r="AT96" s="232">
        <f>ExportsLogs!AU$10</f>
        <v>0</v>
      </c>
      <c r="AU96" s="232">
        <f>ExportsLogs!AV$10</f>
        <v>0</v>
      </c>
      <c r="AV96" s="232">
        <f>ExportsLogs!AW$10</f>
        <v>0</v>
      </c>
      <c r="AW96" s="232">
        <f>ExportsLogs!AX$10</f>
        <v>0</v>
      </c>
      <c r="AX96" s="232">
        <f>ExportsLogs!AY$10</f>
        <v>0</v>
      </c>
      <c r="AY96" s="232">
        <f>ExportsLogs!AZ$10</f>
        <v>0</v>
      </c>
      <c r="AZ96" s="232">
        <f>ExportsLogs!BA$10</f>
        <v>0</v>
      </c>
      <c r="BA96" s="232">
        <f>ExportsLogs!BB$10</f>
        <v>0</v>
      </c>
      <c r="BB96" s="232">
        <f>ExportsLogs!BC$10</f>
        <v>0</v>
      </c>
      <c r="BC96" s="235">
        <f t="shared" si="38"/>
        <v>4.0738397017992768E-3</v>
      </c>
      <c r="BD96" s="235">
        <f t="shared" si="38"/>
        <v>9.4631415180099795E-4</v>
      </c>
      <c r="BE96" s="235">
        <f t="shared" si="38"/>
        <v>5.9703752893462102E-3</v>
      </c>
      <c r="BF96" s="235">
        <f t="shared" si="38"/>
        <v>3.4193863999504297E-2</v>
      </c>
      <c r="BG96" s="235">
        <f t="shared" si="38"/>
        <v>0.26624094895371475</v>
      </c>
      <c r="BH96" s="235">
        <f t="shared" si="38"/>
        <v>0.48421413842356725</v>
      </c>
      <c r="BI96" s="235">
        <f t="shared" si="38"/>
        <v>1.2522320937978542E-2</v>
      </c>
      <c r="BJ96" s="235">
        <f t="shared" si="38"/>
        <v>0</v>
      </c>
      <c r="BK96" s="235">
        <f t="shared" si="39"/>
        <v>1.9377568184299749E-4</v>
      </c>
      <c r="BL96" s="235">
        <f t="shared" si="40"/>
        <v>0</v>
      </c>
      <c r="BM96" s="235">
        <f t="shared" si="41"/>
        <v>0</v>
      </c>
      <c r="BN96" s="235">
        <f t="shared" si="42"/>
        <v>0</v>
      </c>
    </row>
    <row r="97" spans="1:66">
      <c r="A97" s="233" t="str">
        <f>A89</f>
        <v xml:space="preserve">India </v>
      </c>
      <c r="AB97" s="232"/>
      <c r="AC97" s="232">
        <f>ExportsLogs!AD$16</f>
        <v>30.880513999999998</v>
      </c>
      <c r="AD97" s="232">
        <f>ExportsLogs!AE$16</f>
        <v>23.839230000000001</v>
      </c>
      <c r="AE97" s="232">
        <f>ExportsLogs!AF$16</f>
        <v>24.111936</v>
      </c>
      <c r="AF97" s="232">
        <f>ExportsLogs!AG$16</f>
        <v>27.484310999999998</v>
      </c>
      <c r="AG97" s="232">
        <f>ExportsLogs!AH$16</f>
        <v>34.377960999999999</v>
      </c>
      <c r="AH97" s="232">
        <f>ExportsLogs!AI$16</f>
        <v>36.294632999999997</v>
      </c>
      <c r="AI97" s="232">
        <f>ExportsLogs!AJ$16</f>
        <v>22.240386000000001</v>
      </c>
      <c r="AJ97" s="232">
        <f>ExportsLogs!AK$16</f>
        <v>29.016997999999997</v>
      </c>
      <c r="AK97" s="232">
        <f>ExportsLogs!AL$16</f>
        <v>33.685504000000002</v>
      </c>
      <c r="AL97" s="232">
        <f>ExportsLogs!AM$16</f>
        <v>38.565560999999995</v>
      </c>
      <c r="AM97" s="232">
        <f>ExportsLogs!AN$16</f>
        <v>37.929860999999995</v>
      </c>
      <c r="AN97" s="232">
        <f>ExportsLogs!AO$16</f>
        <v>25.359351999999998</v>
      </c>
      <c r="AO97" s="232">
        <f>ExportsLogs!AP$16</f>
        <v>19.475905999999998</v>
      </c>
      <c r="AP97" s="232">
        <f>ExportsLogs!AQ$16</f>
        <v>20.330231999999999</v>
      </c>
      <c r="AQ97" s="232">
        <f>ExportsLogs!AR$16</f>
        <v>19.976500999999999</v>
      </c>
      <c r="AR97" s="232">
        <f>ExportsLogs!AS$16</f>
        <v>18.976762999999998</v>
      </c>
      <c r="AS97" s="232">
        <f>ExportsLogs!AT$16</f>
        <v>7.1450549999999993</v>
      </c>
      <c r="AT97" s="232">
        <f>ExportsLogs!AU$16</f>
        <v>0</v>
      </c>
      <c r="AU97" s="232">
        <f>ExportsLogs!AV$16</f>
        <v>0</v>
      </c>
      <c r="AV97" s="232">
        <f>ExportsLogs!AW$16</f>
        <v>0</v>
      </c>
      <c r="AW97" s="232">
        <f>ExportsLogs!AX$16</f>
        <v>0</v>
      </c>
      <c r="AX97" s="232">
        <f>ExportsLogs!AY$16</f>
        <v>0</v>
      </c>
      <c r="AY97" s="232">
        <f>ExportsLogs!AZ$16</f>
        <v>0</v>
      </c>
      <c r="AZ97" s="232">
        <f>ExportsLogs!BA$16</f>
        <v>0</v>
      </c>
      <c r="BA97" s="232">
        <f>ExportsLogs!BB$16</f>
        <v>0</v>
      </c>
      <c r="BB97" s="232">
        <f>ExportsLogs!BC$16</f>
        <v>0</v>
      </c>
      <c r="BC97" s="235">
        <f t="shared" si="38"/>
        <v>0.85255209936642806</v>
      </c>
      <c r="BD97" s="235">
        <f t="shared" si="38"/>
        <v>0.98412081076595415</v>
      </c>
      <c r="BE97" s="235">
        <f t="shared" si="38"/>
        <v>0.95292711239064021</v>
      </c>
      <c r="BF97" s="235">
        <f t="shared" si="38"/>
        <v>0.93869366777938279</v>
      </c>
      <c r="BG97" s="235">
        <f t="shared" si="38"/>
        <v>0.68484142465285613</v>
      </c>
      <c r="BH97" s="235">
        <f t="shared" si="38"/>
        <v>0.47717674197155768</v>
      </c>
      <c r="BI97" s="235">
        <f t="shared" si="38"/>
        <v>0.94828240391155727</v>
      </c>
      <c r="BJ97" s="235">
        <f t="shared" si="38"/>
        <v>0.98206992309256802</v>
      </c>
      <c r="BK97" s="235">
        <f t="shared" si="39"/>
        <v>0.98754486763959937</v>
      </c>
      <c r="BL97" s="235">
        <f t="shared" si="40"/>
        <v>0</v>
      </c>
      <c r="BM97" s="235">
        <f t="shared" si="41"/>
        <v>0</v>
      </c>
      <c r="BN97" s="235">
        <f t="shared" si="42"/>
        <v>0</v>
      </c>
    </row>
    <row r="98" spans="1:66">
      <c r="A98" s="232" t="str">
        <f>A90</f>
        <v>Others</v>
      </c>
      <c r="AC98" s="232">
        <f t="shared" ref="AC98:AP98" si="43">AC85-SUM(AC95:AC97)</f>
        <v>0.23678699999999964</v>
      </c>
      <c r="AD98" s="232">
        <f t="shared" si="43"/>
        <v>4.1389010000000077</v>
      </c>
      <c r="AE98" s="232">
        <f t="shared" si="43"/>
        <v>4.7499839999999978</v>
      </c>
      <c r="AF98" s="232">
        <f t="shared" si="43"/>
        <v>5.6948570000000025</v>
      </c>
      <c r="AG98" s="232">
        <f t="shared" si="43"/>
        <v>5.2822749999999985</v>
      </c>
      <c r="AH98" s="232">
        <f t="shared" si="43"/>
        <v>4.0760409999999965</v>
      </c>
      <c r="AI98" s="232">
        <f t="shared" si="43"/>
        <v>1.3291630000000012</v>
      </c>
      <c r="AJ98" s="232">
        <f t="shared" si="43"/>
        <v>5.6129469999999984</v>
      </c>
      <c r="AK98" s="232">
        <f t="shared" si="43"/>
        <v>5.6272529999999961</v>
      </c>
      <c r="AL98" s="232">
        <f t="shared" si="43"/>
        <v>0.57368100000000055</v>
      </c>
      <c r="AM98" s="232">
        <f t="shared" si="43"/>
        <v>1.6233460000000051</v>
      </c>
      <c r="AN98" s="232">
        <f t="shared" si="43"/>
        <v>0.73044799999999555</v>
      </c>
      <c r="AO98" s="232">
        <f t="shared" si="43"/>
        <v>1.3861629999999963</v>
      </c>
      <c r="AP98" s="232">
        <f t="shared" si="43"/>
        <v>1.644951000000006</v>
      </c>
      <c r="AQ98" s="232">
        <f t="shared" ref="AQ98:BB98" si="44">AQ85-SUM(AQ97:AQ97)</f>
        <v>1.0894820000000003</v>
      </c>
      <c r="AR98" s="232">
        <f t="shared" si="44"/>
        <v>0.34646699999999697</v>
      </c>
      <c r="AS98" s="232">
        <f t="shared" si="44"/>
        <v>9.0114999999999945E-2</v>
      </c>
      <c r="AT98" s="232">
        <f t="shared" si="44"/>
        <v>5.8369999999999993E-3</v>
      </c>
      <c r="AU98" s="232">
        <f t="shared" si="44"/>
        <v>1.1346E-2</v>
      </c>
      <c r="AV98" s="232">
        <f t="shared" si="44"/>
        <v>1.8152999999999999E-2</v>
      </c>
      <c r="AW98" s="232">
        <f t="shared" si="44"/>
        <v>0</v>
      </c>
      <c r="AX98" s="232">
        <f t="shared" si="44"/>
        <v>0</v>
      </c>
      <c r="AY98" s="232">
        <f t="shared" si="44"/>
        <v>0</v>
      </c>
      <c r="AZ98" s="232">
        <f t="shared" si="44"/>
        <v>0</v>
      </c>
      <c r="BA98" s="232">
        <f t="shared" si="44"/>
        <v>0</v>
      </c>
      <c r="BB98" s="232">
        <f t="shared" si="44"/>
        <v>0</v>
      </c>
      <c r="BC98" s="235">
        <f t="shared" si="38"/>
        <v>0.14242109480731019</v>
      </c>
      <c r="BD98" s="235">
        <f t="shared" si="38"/>
        <v>1.463926353466047E-2</v>
      </c>
      <c r="BE98" s="235">
        <f t="shared" si="38"/>
        <v>4.0783972717192432E-2</v>
      </c>
      <c r="BF98" s="235">
        <f t="shared" si="38"/>
        <v>2.7038029687908055E-2</v>
      </c>
      <c r="BG98" s="235">
        <f t="shared" si="38"/>
        <v>4.8742371406037516E-2</v>
      </c>
      <c r="BH98" s="235">
        <f t="shared" si="38"/>
        <v>3.8609119604875078E-2</v>
      </c>
      <c r="BI98" s="235">
        <f t="shared" si="38"/>
        <v>5.1717596088442695E-2</v>
      </c>
      <c r="BJ98" s="235">
        <f t="shared" si="38"/>
        <v>1.793007690743199E-2</v>
      </c>
      <c r="BK98" s="235">
        <f t="shared" si="39"/>
        <v>1.2455132360400648E-2</v>
      </c>
      <c r="BL98" s="235">
        <f t="shared" si="40"/>
        <v>1</v>
      </c>
      <c r="BM98" s="235">
        <f t="shared" si="41"/>
        <v>1</v>
      </c>
      <c r="BN98" s="235">
        <f t="shared" si="42"/>
        <v>1</v>
      </c>
    </row>
    <row r="99" spans="1:66">
      <c r="A99" s="232"/>
      <c r="AC99" s="236"/>
      <c r="AD99" s="236"/>
      <c r="AE99" s="236"/>
      <c r="AF99" s="236"/>
      <c r="AG99" s="236"/>
      <c r="AH99" s="236"/>
      <c r="AI99" s="236"/>
      <c r="AJ99" s="236"/>
      <c r="AK99" s="236"/>
      <c r="AL99" s="236"/>
      <c r="AM99" s="236"/>
      <c r="AN99" s="236"/>
      <c r="AO99" s="236"/>
      <c r="AP99" s="236"/>
      <c r="AQ99" s="236"/>
      <c r="AR99" s="236"/>
      <c r="AS99" s="236"/>
      <c r="AT99" s="236"/>
      <c r="AU99" s="236"/>
      <c r="AV99" s="236"/>
      <c r="AW99" s="236"/>
      <c r="AX99" s="236"/>
      <c r="AY99" s="236"/>
      <c r="AZ99" s="236"/>
      <c r="BA99" s="236"/>
      <c r="BB99" s="236"/>
    </row>
    <row r="100" spans="1:66" ht="13">
      <c r="A100" s="231" t="s">
        <v>82</v>
      </c>
      <c r="AC100" s="236"/>
      <c r="AD100" s="236"/>
      <c r="AE100" s="236"/>
      <c r="AF100" s="236"/>
      <c r="AG100" s="236"/>
      <c r="AH100" s="236"/>
      <c r="AI100" s="236"/>
      <c r="AJ100" s="236"/>
      <c r="AK100" s="236"/>
      <c r="AL100" s="236"/>
      <c r="AM100" s="236"/>
      <c r="AN100" s="236"/>
      <c r="AO100" s="236"/>
      <c r="AP100" s="236"/>
      <c r="AQ100" s="236"/>
      <c r="AR100" s="236"/>
      <c r="AS100" s="236"/>
      <c r="AT100" s="236"/>
      <c r="AU100" s="236"/>
      <c r="AV100" s="236"/>
      <c r="AW100" s="236"/>
      <c r="AX100" s="236"/>
      <c r="AY100" s="236"/>
      <c r="AZ100" s="236"/>
      <c r="BA100" s="236"/>
      <c r="BB100" s="236"/>
    </row>
    <row r="101" spans="1:66">
      <c r="B101" s="264" t="s">
        <v>118</v>
      </c>
      <c r="C101" s="264"/>
      <c r="D101" s="264"/>
      <c r="E101" s="264"/>
      <c r="F101" s="264"/>
      <c r="G101" s="264"/>
      <c r="H101" s="264"/>
      <c r="I101" s="264"/>
      <c r="J101" s="264"/>
      <c r="K101" s="264"/>
      <c r="L101" s="264"/>
      <c r="M101" s="264"/>
      <c r="N101" s="264"/>
      <c r="O101" s="264"/>
      <c r="P101" s="264"/>
      <c r="Q101" s="264"/>
      <c r="R101" s="264"/>
      <c r="S101" s="264"/>
      <c r="T101" s="264"/>
      <c r="U101" s="264"/>
      <c r="V101" s="264"/>
      <c r="W101" s="264"/>
      <c r="X101" s="264"/>
      <c r="Y101" s="264"/>
      <c r="Z101" s="264"/>
      <c r="AA101" s="264"/>
      <c r="AC101" s="264" t="s">
        <v>96</v>
      </c>
      <c r="AD101" s="264"/>
      <c r="AE101" s="264"/>
      <c r="AF101" s="264"/>
      <c r="AG101" s="264"/>
      <c r="AH101" s="264"/>
      <c r="AI101" s="264"/>
      <c r="AJ101" s="264"/>
      <c r="AK101" s="264"/>
      <c r="AL101" s="264"/>
      <c r="AM101" s="264"/>
      <c r="AN101" s="264"/>
      <c r="AO101" s="264"/>
      <c r="AP101" s="264"/>
      <c r="AQ101" s="264"/>
      <c r="AR101" s="264"/>
      <c r="AS101" s="264"/>
      <c r="AT101" s="264"/>
      <c r="AU101" s="264"/>
      <c r="AV101" s="264"/>
      <c r="AW101" s="264"/>
      <c r="AX101" s="264"/>
      <c r="AY101" s="264"/>
      <c r="AZ101" s="264"/>
      <c r="BA101" s="264"/>
      <c r="BB101" s="264"/>
    </row>
    <row r="102" spans="1:66">
      <c r="A102" s="233" t="s">
        <v>1</v>
      </c>
      <c r="B102" s="232">
        <f>1000*ExportsSawnWood!C$5</f>
        <v>527.51673785999992</v>
      </c>
      <c r="C102" s="232">
        <f>1000*ExportsSawnWood!D$5</f>
        <v>506.49683909999987</v>
      </c>
      <c r="D102" s="232">
        <f>1000*ExportsSawnWood!E$5</f>
        <v>421.66048260000008</v>
      </c>
      <c r="E102" s="232">
        <f>1000*ExportsSawnWood!F$5</f>
        <v>332.19325859999987</v>
      </c>
      <c r="F102" s="232">
        <f>1000*ExportsSawnWood!G$5</f>
        <v>378.8855896</v>
      </c>
      <c r="G102" s="232">
        <f>1000*ExportsSawnWood!H$5</f>
        <v>356.95997260000007</v>
      </c>
      <c r="H102" s="232">
        <f>1000*ExportsSawnWood!I$5</f>
        <v>356.59753639999997</v>
      </c>
      <c r="I102" s="232">
        <f>1000*ExportsSawnWood!J$5</f>
        <v>348.26116779999995</v>
      </c>
      <c r="J102" s="232">
        <f>1000*ExportsSawnWood!K$5</f>
        <v>333.04361860000012</v>
      </c>
      <c r="K102" s="232">
        <f>1000*ExportsSawnWood!L$5</f>
        <v>166.234677</v>
      </c>
      <c r="L102" s="232">
        <f>1000*ExportsSawnWood!M$5</f>
        <v>184.78458319999999</v>
      </c>
      <c r="M102" s="232">
        <f>1000*ExportsSawnWood!N$5</f>
        <v>162.33416219999998</v>
      </c>
      <c r="N102" s="232">
        <f>1000*ExportsSawnWood!O$5</f>
        <v>186.48756619999997</v>
      </c>
      <c r="O102" s="232">
        <f>1000*ExportsSawnWood!P$5</f>
        <v>173.42724140000001</v>
      </c>
      <c r="P102" s="232">
        <f>1000*ExportsSawnWood!Q$5</f>
        <v>293.68757039999991</v>
      </c>
      <c r="Q102" s="232">
        <f>1000*ExportsSawnWood!R$5</f>
        <v>155.46700539999998</v>
      </c>
      <c r="R102" s="232">
        <f>1000*ExportsSawnWood!S$5</f>
        <v>123.35849119999997</v>
      </c>
      <c r="S102" s="232">
        <f>1000*ExportsSawnWood!T$5</f>
        <v>169.13286579999996</v>
      </c>
      <c r="T102" s="232">
        <f>1000*ExportsSawnWood!U$5</f>
        <v>165.75715659999995</v>
      </c>
      <c r="U102" s="232">
        <f>1000*ExportsSawnWood!V$5</f>
        <v>167.23469840000004</v>
      </c>
      <c r="V102" s="232">
        <f>1000*ExportsSawnWood!W$5</f>
        <v>0</v>
      </c>
      <c r="W102" s="232">
        <f>1000*ExportsSawnWood!X$5</f>
        <v>0</v>
      </c>
      <c r="X102" s="232">
        <f>1000*ExportsSawnWood!Y$5</f>
        <v>0</v>
      </c>
      <c r="Y102" s="232">
        <f>1000*ExportsSawnWood!Z$5</f>
        <v>0</v>
      </c>
      <c r="Z102" s="232">
        <f>1000*ExportsSawnWood!AA$5</f>
        <v>0</v>
      </c>
      <c r="AA102" s="232">
        <f>1000*ExportsSawnWood!AB$5</f>
        <v>0</v>
      </c>
      <c r="AB102" s="232"/>
      <c r="AC102" s="232">
        <f>ExportsSawnWood!AD$5</f>
        <v>158.01962699999999</v>
      </c>
      <c r="AD102" s="232">
        <f>ExportsSawnWood!AE$5</f>
        <v>150.684124</v>
      </c>
      <c r="AE102" s="232">
        <f>ExportsSawnWood!AF$5</f>
        <v>135.478486</v>
      </c>
      <c r="AF102" s="232">
        <f>ExportsSawnWood!AG$5</f>
        <v>131.06357</v>
      </c>
      <c r="AG102" s="232">
        <f>ExportsSawnWood!AH$5</f>
        <v>173.34770299999997</v>
      </c>
      <c r="AH102" s="232">
        <f>ExportsSawnWood!AI$5</f>
        <v>174.62428900000003</v>
      </c>
      <c r="AI102" s="232">
        <f>ExportsSawnWood!AJ$5</f>
        <v>163.27074400000001</v>
      </c>
      <c r="AJ102" s="232">
        <f>ExportsSawnWood!AK$5</f>
        <v>181.48201</v>
      </c>
      <c r="AK102" s="232">
        <f>ExportsSawnWood!AL$5</f>
        <v>193.45772899999997</v>
      </c>
      <c r="AL102" s="232">
        <f>ExportsSawnWood!AM$5</f>
        <v>90.008962999999994</v>
      </c>
      <c r="AM102" s="232">
        <f>ExportsSawnWood!AN$5</f>
        <v>90.549748999999991</v>
      </c>
      <c r="AN102" s="232">
        <f>ExportsSawnWood!AO$5</f>
        <v>78.561097000000018</v>
      </c>
      <c r="AO102" s="232">
        <f>ExportsSawnWood!AP$5</f>
        <v>86.822698999999986</v>
      </c>
      <c r="AP102" s="232">
        <f>ExportsSawnWood!AQ$5</f>
        <v>83.21429599999999</v>
      </c>
      <c r="AQ102" s="232">
        <f>ExportsSawnWood!AR$5</f>
        <v>110.07817599999998</v>
      </c>
      <c r="AR102" s="232">
        <f>ExportsSawnWood!AS$5</f>
        <v>71.757083000000023</v>
      </c>
      <c r="AS102" s="232">
        <f>ExportsSawnWood!AT$5</f>
        <v>49.646009999999997</v>
      </c>
      <c r="AT102" s="232">
        <f>ExportsSawnWood!AU$5</f>
        <v>70.505512999999993</v>
      </c>
      <c r="AU102" s="232">
        <f>ExportsSawnWood!AV$5</f>
        <v>55.271533999999988</v>
      </c>
      <c r="AV102" s="232">
        <f>ExportsSawnWood!AW$5</f>
        <v>40.317016000000002</v>
      </c>
      <c r="AW102" s="232">
        <f>ExportsSawnWood!AX$5</f>
        <v>0</v>
      </c>
      <c r="AX102" s="232">
        <f>ExportsSawnWood!AY$5</f>
        <v>0</v>
      </c>
      <c r="AY102" s="232">
        <f>ExportsSawnWood!AZ$5</f>
        <v>0</v>
      </c>
      <c r="AZ102" s="232">
        <f>ExportsSawnWood!BA$5</f>
        <v>0</v>
      </c>
      <c r="BA102" s="232">
        <f>ExportsSawnWood!BB$5</f>
        <v>0</v>
      </c>
      <c r="BB102" s="232">
        <f>ExportsSawnWood!BC$5</f>
        <v>0</v>
      </c>
    </row>
    <row r="103" spans="1:66">
      <c r="B103" s="230">
        <v>2000</v>
      </c>
      <c r="C103" s="230">
        <f t="shared" ref="C103:AA103" si="45">1+B103</f>
        <v>2001</v>
      </c>
      <c r="D103" s="230">
        <f t="shared" si="45"/>
        <v>2002</v>
      </c>
      <c r="E103" s="230">
        <f t="shared" si="45"/>
        <v>2003</v>
      </c>
      <c r="F103" s="230">
        <f t="shared" si="45"/>
        <v>2004</v>
      </c>
      <c r="G103" s="230">
        <f t="shared" si="45"/>
        <v>2005</v>
      </c>
      <c r="H103" s="230">
        <f t="shared" si="45"/>
        <v>2006</v>
      </c>
      <c r="I103" s="230">
        <f t="shared" si="45"/>
        <v>2007</v>
      </c>
      <c r="J103" s="230">
        <f t="shared" si="45"/>
        <v>2008</v>
      </c>
      <c r="K103" s="230">
        <f t="shared" si="45"/>
        <v>2009</v>
      </c>
      <c r="L103" s="230">
        <f t="shared" si="45"/>
        <v>2010</v>
      </c>
      <c r="M103" s="230">
        <f t="shared" si="45"/>
        <v>2011</v>
      </c>
      <c r="N103" s="230">
        <f t="shared" si="45"/>
        <v>2012</v>
      </c>
      <c r="O103" s="230">
        <f t="shared" si="45"/>
        <v>2013</v>
      </c>
      <c r="P103" s="230">
        <f t="shared" si="45"/>
        <v>2014</v>
      </c>
      <c r="Q103" s="230">
        <f t="shared" si="45"/>
        <v>2015</v>
      </c>
      <c r="R103" s="230">
        <f t="shared" si="45"/>
        <v>2016</v>
      </c>
      <c r="S103" s="230">
        <f t="shared" si="45"/>
        <v>2017</v>
      </c>
      <c r="T103" s="230">
        <f t="shared" si="45"/>
        <v>2018</v>
      </c>
      <c r="U103" s="230">
        <f t="shared" si="45"/>
        <v>2019</v>
      </c>
      <c r="V103" s="230">
        <f t="shared" si="45"/>
        <v>2020</v>
      </c>
      <c r="W103" s="230">
        <f t="shared" si="45"/>
        <v>2021</v>
      </c>
      <c r="X103" s="230">
        <f t="shared" si="45"/>
        <v>2022</v>
      </c>
      <c r="Y103" s="230">
        <f t="shared" si="45"/>
        <v>2023</v>
      </c>
      <c r="Z103" s="230">
        <f t="shared" si="45"/>
        <v>2024</v>
      </c>
      <c r="AA103" s="230">
        <f t="shared" si="45"/>
        <v>2025</v>
      </c>
      <c r="AC103" s="230">
        <v>2000</v>
      </c>
      <c r="AD103" s="230">
        <f t="shared" ref="AD103:BB103" si="46">1+AC103</f>
        <v>2001</v>
      </c>
      <c r="AE103" s="230">
        <f t="shared" si="46"/>
        <v>2002</v>
      </c>
      <c r="AF103" s="230">
        <f t="shared" si="46"/>
        <v>2003</v>
      </c>
      <c r="AG103" s="230">
        <f t="shared" si="46"/>
        <v>2004</v>
      </c>
      <c r="AH103" s="230">
        <f t="shared" si="46"/>
        <v>2005</v>
      </c>
      <c r="AI103" s="230">
        <f t="shared" si="46"/>
        <v>2006</v>
      </c>
      <c r="AJ103" s="230">
        <f t="shared" si="46"/>
        <v>2007</v>
      </c>
      <c r="AK103" s="230">
        <f t="shared" si="46"/>
        <v>2008</v>
      </c>
      <c r="AL103" s="230">
        <f t="shared" si="46"/>
        <v>2009</v>
      </c>
      <c r="AM103" s="230">
        <f t="shared" si="46"/>
        <v>2010</v>
      </c>
      <c r="AN103" s="230">
        <f t="shared" si="46"/>
        <v>2011</v>
      </c>
      <c r="AO103" s="230">
        <f t="shared" si="46"/>
        <v>2012</v>
      </c>
      <c r="AP103" s="230">
        <f t="shared" si="46"/>
        <v>2013</v>
      </c>
      <c r="AQ103" s="230">
        <f t="shared" si="46"/>
        <v>2014</v>
      </c>
      <c r="AR103" s="230">
        <f t="shared" si="46"/>
        <v>2015</v>
      </c>
      <c r="AS103" s="230">
        <f t="shared" si="46"/>
        <v>2016</v>
      </c>
      <c r="AT103" s="230">
        <f t="shared" si="46"/>
        <v>2017</v>
      </c>
      <c r="AU103" s="230">
        <f t="shared" si="46"/>
        <v>2018</v>
      </c>
      <c r="AV103" s="230">
        <f t="shared" si="46"/>
        <v>2019</v>
      </c>
      <c r="AW103" s="230">
        <f t="shared" si="46"/>
        <v>2020</v>
      </c>
      <c r="AX103" s="230">
        <f t="shared" si="46"/>
        <v>2021</v>
      </c>
      <c r="AY103" s="230">
        <f t="shared" si="46"/>
        <v>2022</v>
      </c>
      <c r="AZ103" s="230">
        <f t="shared" si="46"/>
        <v>2023</v>
      </c>
      <c r="BA103" s="230">
        <f t="shared" si="46"/>
        <v>2024</v>
      </c>
      <c r="BB103" s="230">
        <f t="shared" si="46"/>
        <v>2025</v>
      </c>
    </row>
    <row r="104" spans="1:66">
      <c r="A104" s="233" t="s">
        <v>126</v>
      </c>
      <c r="B104" s="232">
        <f>1000*ExportsSawnWood!C$20</f>
        <v>389.67705560000002</v>
      </c>
      <c r="C104" s="232">
        <f>1000*ExportsSawnWood!D$20</f>
        <v>365.9456892</v>
      </c>
      <c r="D104" s="232">
        <f>1000*ExportsSawnWood!E$20</f>
        <v>297.70737500000001</v>
      </c>
      <c r="E104" s="232">
        <f>1000*ExportsSawnWood!F$20</f>
        <v>228.24109419999999</v>
      </c>
      <c r="F104" s="232">
        <f>1000*ExportsSawnWood!G$20</f>
        <v>253.13529079999998</v>
      </c>
      <c r="G104" s="232">
        <f>1000*ExportsSawnWood!H$20</f>
        <v>242.4189614</v>
      </c>
      <c r="H104" s="232">
        <f>1000*ExportsSawnWood!I$20</f>
        <v>212.46814259999999</v>
      </c>
      <c r="I104" s="232">
        <f>1000*ExportsSawnWood!J$20</f>
        <v>201.3368826</v>
      </c>
      <c r="J104" s="232">
        <f>1000*ExportsSawnWood!K$20</f>
        <v>188.78381619999999</v>
      </c>
      <c r="K104" s="232">
        <f>1000*ExportsSawnWood!L$20</f>
        <v>79.463960799999981</v>
      </c>
      <c r="L104" s="232">
        <f>1000*ExportsSawnWood!M$20</f>
        <v>85.388186799999971</v>
      </c>
      <c r="M104" s="232">
        <f>1000*ExportsSawnWood!N$20</f>
        <v>71.370427800000002</v>
      </c>
      <c r="N104" s="232">
        <f>1000*ExportsSawnWood!O$20</f>
        <v>72.076880799999998</v>
      </c>
      <c r="O104" s="232">
        <f>1000*ExportsSawnWood!P$20</f>
        <v>65.435325200000008</v>
      </c>
      <c r="P104" s="232">
        <f>1000*ExportsSawnWood!Q$20</f>
        <v>77.761279399999992</v>
      </c>
      <c r="Q104" s="232">
        <f>1000*ExportsSawnWood!R$20</f>
        <v>68.501368599999992</v>
      </c>
      <c r="R104" s="232">
        <f>1000*ExportsSawnWood!S$20</f>
        <v>46.281724999999994</v>
      </c>
      <c r="S104" s="232">
        <f>1000*ExportsSawnWood!T$20</f>
        <v>39.952579799999995</v>
      </c>
      <c r="T104" s="232">
        <f>1000*ExportsSawnWood!U$20</f>
        <v>34.320493199999987</v>
      </c>
      <c r="U104" s="232">
        <f>1000*ExportsSawnWood!V$20</f>
        <v>32.126582599999999</v>
      </c>
      <c r="V104" s="232">
        <f>1000*ExportsSawnWood!W$20</f>
        <v>0</v>
      </c>
      <c r="W104" s="232">
        <f>1000*ExportsSawnWood!X$20</f>
        <v>0</v>
      </c>
      <c r="X104" s="232">
        <f>1000*ExportsSawnWood!Y$20</f>
        <v>0</v>
      </c>
      <c r="Y104" s="232">
        <f>1000*ExportsSawnWood!Z$20</f>
        <v>0</v>
      </c>
      <c r="Z104" s="232">
        <f>1000*ExportsSawnWood!AA$20</f>
        <v>0</v>
      </c>
      <c r="AA104" s="232">
        <f>1000*ExportsSawnWood!AB$20</f>
        <v>0</v>
      </c>
      <c r="AB104" s="232"/>
      <c r="BC104" s="235">
        <f t="shared" ref="BC104:BM110" si="47">J104/J$102</f>
        <v>0.566844117877357</v>
      </c>
      <c r="BD104" s="235">
        <f t="shared" si="47"/>
        <v>0.47802277018290218</v>
      </c>
      <c r="BE104" s="235">
        <f t="shared" si="47"/>
        <v>0.46209583787398978</v>
      </c>
      <c r="BF104" s="235">
        <f t="shared" si="47"/>
        <v>0.43965131450316508</v>
      </c>
      <c r="BG104" s="235">
        <f t="shared" si="47"/>
        <v>0.38649697815617695</v>
      </c>
      <c r="BH104" s="235">
        <f t="shared" si="47"/>
        <v>0.37730707512712591</v>
      </c>
      <c r="BI104" s="235">
        <f t="shared" si="47"/>
        <v>0.26477552078247579</v>
      </c>
      <c r="BJ104" s="235">
        <f t="shared" si="47"/>
        <v>0.4406167625326885</v>
      </c>
      <c r="BK104" s="235">
        <f t="shared" si="47"/>
        <v>0.37518069935667309</v>
      </c>
      <c r="BL104" s="235">
        <f t="shared" si="47"/>
        <v>0.23622008419844326</v>
      </c>
      <c r="BM104" s="235">
        <f t="shared" si="47"/>
        <v>0.20705285915842017</v>
      </c>
      <c r="BN104" s="235">
        <f>U104/U$102</f>
        <v>0.19210476598078996</v>
      </c>
    </row>
    <row r="105" spans="1:66">
      <c r="A105" s="234" t="str">
        <f>ExportsSawnWood!B$18</f>
        <v xml:space="preserve">China </v>
      </c>
      <c r="B105" s="232">
        <f>1000*ExportsSawnWood!C$18</f>
        <v>2.8201599999999997E-2</v>
      </c>
      <c r="C105" s="232">
        <f>1000*ExportsSawnWood!D$18</f>
        <v>0.41610379999999997</v>
      </c>
      <c r="D105" s="232">
        <f>1000*ExportsSawnWood!E$18</f>
        <v>0.54558419999999996</v>
      </c>
      <c r="E105" s="232">
        <f>1000*ExportsSawnWood!F$18</f>
        <v>0.45112059999999993</v>
      </c>
      <c r="F105" s="232">
        <f>1000*ExportsSawnWood!G$18</f>
        <v>0.5938926000000001</v>
      </c>
      <c r="G105" s="232">
        <f>1000*ExportsSawnWood!H$18</f>
        <v>1.3362705999999998</v>
      </c>
      <c r="H105" s="232">
        <f>1000*ExportsSawnWood!I$18</f>
        <v>7.9090297999999999</v>
      </c>
      <c r="I105" s="232">
        <f>1000*ExportsSawnWood!J$18</f>
        <v>2.5710663999999999</v>
      </c>
      <c r="J105" s="232">
        <f>1000*ExportsSawnWood!K$18</f>
        <v>1.8202197999999998</v>
      </c>
      <c r="K105" s="232">
        <f>1000*ExportsSawnWood!L$18</f>
        <v>0.65519019999999994</v>
      </c>
      <c r="L105" s="232">
        <f>1000*ExportsSawnWood!M$18</f>
        <v>3.4143927999999995</v>
      </c>
      <c r="M105" s="232">
        <f>1000*ExportsSawnWood!N$18</f>
        <v>6.4106195999999995</v>
      </c>
      <c r="N105" s="232">
        <f>1000*ExportsSawnWood!O$18</f>
        <v>7.2783953999999982</v>
      </c>
      <c r="O105" s="232">
        <f>1000*ExportsSawnWood!P$18</f>
        <v>8.9146007999999988</v>
      </c>
      <c r="P105" s="232">
        <f>1000*ExportsSawnWood!Q$18</f>
        <v>111.55931079999998</v>
      </c>
      <c r="Q105" s="232">
        <f>1000*ExportsSawnWood!R$18</f>
        <v>8.2246359999999985</v>
      </c>
      <c r="R105" s="232">
        <f>1000*ExportsSawnWood!S$18</f>
        <v>4.3919679999999994</v>
      </c>
      <c r="S105" s="232">
        <f>1000*ExportsSawnWood!T$18</f>
        <v>6.0136677999999977</v>
      </c>
      <c r="T105" s="232">
        <f>1000*ExportsSawnWood!U$18</f>
        <v>6.4820545999999997</v>
      </c>
      <c r="U105" s="232">
        <f>1000*ExportsSawnWood!V$18</f>
        <v>3.5736091999999999</v>
      </c>
      <c r="V105" s="232">
        <f>1000*ExportsSawnWood!W$18</f>
        <v>0</v>
      </c>
      <c r="W105" s="232">
        <f>1000*ExportsSawnWood!X$18</f>
        <v>0</v>
      </c>
      <c r="X105" s="232">
        <f>1000*ExportsSawnWood!Y$18</f>
        <v>0</v>
      </c>
      <c r="Y105" s="232">
        <f>1000*ExportsSawnWood!Z$18</f>
        <v>0</v>
      </c>
      <c r="Z105" s="232">
        <f>1000*ExportsSawnWood!AA$18</f>
        <v>0</v>
      </c>
      <c r="AA105" s="232">
        <f>1000*ExportsSawnWood!AB$18</f>
        <v>0</v>
      </c>
      <c r="AB105" s="232"/>
      <c r="BC105" s="235">
        <f t="shared" si="47"/>
        <v>5.4654096290797363E-3</v>
      </c>
      <c r="BD105" s="235">
        <f t="shared" si="47"/>
        <v>3.9413569528576756E-3</v>
      </c>
      <c r="BE105" s="235">
        <f t="shared" si="47"/>
        <v>1.847769300269201E-2</v>
      </c>
      <c r="BF105" s="235">
        <f t="shared" si="47"/>
        <v>3.9490268179669705E-2</v>
      </c>
      <c r="BG105" s="235">
        <f t="shared" si="47"/>
        <v>3.9028850814612645E-2</v>
      </c>
      <c r="BH105" s="235">
        <f t="shared" si="47"/>
        <v>5.1402540500768167E-2</v>
      </c>
      <c r="BI105" s="235">
        <f t="shared" si="47"/>
        <v>0.3798571068161215</v>
      </c>
      <c r="BJ105" s="235">
        <f t="shared" si="47"/>
        <v>5.290277495754736E-2</v>
      </c>
      <c r="BK105" s="235">
        <f t="shared" si="47"/>
        <v>3.560328889625719E-2</v>
      </c>
      <c r="BL105" s="235">
        <f t="shared" si="47"/>
        <v>3.555587952439223E-2</v>
      </c>
      <c r="BM105" s="235">
        <f t="shared" si="47"/>
        <v>3.9105729930215286E-2</v>
      </c>
      <c r="BN105" s="235">
        <f>U105/U$102</f>
        <v>2.1368826171782058E-2</v>
      </c>
    </row>
    <row r="106" spans="1:66">
      <c r="A106" s="234" t="str">
        <f>ExportsSawnWood!B$38</f>
        <v xml:space="preserve">India </v>
      </c>
      <c r="B106" s="232">
        <f>1000*ExportsSawnWood!C$38</f>
        <v>0</v>
      </c>
      <c r="C106" s="232">
        <f>1000*ExportsSawnWood!D$38</f>
        <v>1.81692E-2</v>
      </c>
      <c r="D106" s="232">
        <f>1000*ExportsSawnWood!E$38</f>
        <v>0.22460059999999998</v>
      </c>
      <c r="E106" s="232">
        <f>1000*ExportsSawnWood!F$38</f>
        <v>0.12103419999999999</v>
      </c>
      <c r="F106" s="232">
        <f>1000*ExportsSawnWood!G$38</f>
        <v>9.0390999999999999E-2</v>
      </c>
      <c r="G106" s="232">
        <f>1000*ExportsSawnWood!H$38</f>
        <v>4.9512399999999998E-2</v>
      </c>
      <c r="H106" s="232">
        <f>1000*ExportsSawnWood!I$38</f>
        <v>0.31969139999999996</v>
      </c>
      <c r="I106" s="232">
        <f>1000*ExportsSawnWood!J$38</f>
        <v>0.12187140000000002</v>
      </c>
      <c r="J106" s="232">
        <f>1000*ExportsSawnWood!K$38</f>
        <v>0.62012719999999999</v>
      </c>
      <c r="K106" s="232">
        <f>1000*ExportsSawnWood!L$38</f>
        <v>7.1257199999999993E-2</v>
      </c>
      <c r="L106" s="232">
        <f>1000*ExportsSawnWood!M$38</f>
        <v>0.14541099999999998</v>
      </c>
      <c r="M106" s="232">
        <f>1000*ExportsSawnWood!N$38</f>
        <v>3.6399999999999995E-2</v>
      </c>
      <c r="N106" s="232">
        <f>1000*ExportsSawnWood!O$38</f>
        <v>3.3611199999999987E-2</v>
      </c>
      <c r="O106" s="232">
        <f>1000*ExportsSawnWood!P$38</f>
        <v>0</v>
      </c>
      <c r="P106" s="232">
        <f>1000*ExportsSawnWood!Q$38</f>
        <v>1.2257895999999999</v>
      </c>
      <c r="Q106" s="232">
        <f>1000*ExportsSawnWood!R$38</f>
        <v>0</v>
      </c>
      <c r="R106" s="232">
        <f>1000*ExportsSawnWood!S$38</f>
        <v>9.3701313999999964</v>
      </c>
      <c r="S106" s="232">
        <f>1000*ExportsSawnWood!T$38</f>
        <v>35.790017199999994</v>
      </c>
      <c r="T106" s="232">
        <f>1000*ExportsSawnWood!U$38</f>
        <v>24.35923979999999</v>
      </c>
      <c r="U106" s="232">
        <f>1000*ExportsSawnWood!V$38</f>
        <v>32.599396200000001</v>
      </c>
      <c r="V106" s="232">
        <f>1000*ExportsSawnWood!W$38</f>
        <v>0</v>
      </c>
      <c r="W106" s="232">
        <f>1000*ExportsSawnWood!X$38</f>
        <v>0</v>
      </c>
      <c r="X106" s="232">
        <f>1000*ExportsSawnWood!Y$38</f>
        <v>0</v>
      </c>
      <c r="Y106" s="232">
        <f>1000*ExportsSawnWood!Z$38</f>
        <v>0</v>
      </c>
      <c r="Z106" s="232">
        <f>1000*ExportsSawnWood!AA$38</f>
        <v>0</v>
      </c>
      <c r="AA106" s="232">
        <f>1000*ExportsSawnWood!AB$38</f>
        <v>0</v>
      </c>
      <c r="AB106" s="232"/>
      <c r="BC106" s="235">
        <f t="shared" si="47"/>
        <v>1.86199994645386E-3</v>
      </c>
      <c r="BD106" s="235">
        <f t="shared" si="47"/>
        <v>4.2865424522706532E-4</v>
      </c>
      <c r="BE106" s="235">
        <f t="shared" si="47"/>
        <v>7.8692170895347719E-4</v>
      </c>
      <c r="BF106" s="235">
        <f t="shared" si="47"/>
        <v>2.2422883456381924E-4</v>
      </c>
      <c r="BG106" s="235">
        <f t="shared" si="47"/>
        <v>1.8023292750763559E-4</v>
      </c>
      <c r="BH106" s="235">
        <f t="shared" si="47"/>
        <v>0</v>
      </c>
      <c r="BI106" s="235">
        <f t="shared" si="47"/>
        <v>4.173787805627883E-3</v>
      </c>
      <c r="BJ106" s="235">
        <f t="shared" si="47"/>
        <v>0</v>
      </c>
      <c r="BK106" s="235">
        <f t="shared" si="47"/>
        <v>7.5958544149249435E-2</v>
      </c>
      <c r="BL106" s="235">
        <f t="shared" si="47"/>
        <v>0.21160888530276414</v>
      </c>
      <c r="BM106" s="235">
        <f t="shared" si="47"/>
        <v>0.14695739417624637</v>
      </c>
      <c r="BN106" s="235">
        <f>U106/U$102</f>
        <v>0.19493201178876879</v>
      </c>
    </row>
    <row r="107" spans="1:66">
      <c r="A107" s="234" t="s">
        <v>116</v>
      </c>
      <c r="B107" s="232">
        <f>1000*ExportsSawnWood!C$30</f>
        <v>16.622388999999998</v>
      </c>
      <c r="C107" s="232">
        <f>1000*ExportsSawnWood!D$30</f>
        <v>14.342356000000001</v>
      </c>
      <c r="D107" s="232">
        <f>1000*ExportsSawnWood!E$30</f>
        <v>13.247046399999999</v>
      </c>
      <c r="E107" s="232">
        <f>1000*ExportsSawnWood!F$30</f>
        <v>11.548425</v>
      </c>
      <c r="F107" s="232">
        <f>1000*ExportsSawnWood!G$30</f>
        <v>20.736472399999997</v>
      </c>
      <c r="G107" s="232">
        <f>1000*ExportsSawnWood!H$30</f>
        <v>20.311470200000002</v>
      </c>
      <c r="H107" s="232">
        <f>1000*ExportsSawnWood!I$30</f>
        <v>30.888601800000004</v>
      </c>
      <c r="I107" s="232">
        <f>1000*ExportsSawnWood!J$30</f>
        <v>33.125355200000001</v>
      </c>
      <c r="J107" s="232">
        <f>1000*ExportsSawnWood!K$30</f>
        <v>36.890681799999996</v>
      </c>
      <c r="K107" s="232">
        <f>1000*ExportsSawnWood!L$30</f>
        <v>19.922281399999999</v>
      </c>
      <c r="L107" s="232">
        <f>1000*ExportsSawnWood!M$30</f>
        <v>18.534592999999997</v>
      </c>
      <c r="M107" s="232">
        <f>1000*ExportsSawnWood!N$30</f>
        <v>15.311255399999999</v>
      </c>
      <c r="N107" s="232">
        <f>1000*ExportsSawnWood!O$30</f>
        <v>25.884727399999996</v>
      </c>
      <c r="O107" s="232">
        <f>1000*ExportsSawnWood!P$30</f>
        <v>16.7009626</v>
      </c>
      <c r="P107" s="232">
        <f>1000*ExportsSawnWood!Q$30</f>
        <v>14.807878399999996</v>
      </c>
      <c r="Q107" s="232">
        <f>1000*ExportsSawnWood!R$30</f>
        <v>12.496695399999997</v>
      </c>
      <c r="R107" s="232">
        <f>1000*ExportsSawnWood!S$30</f>
        <v>10.393796</v>
      </c>
      <c r="S107" s="232">
        <f>1000*ExportsSawnWood!T$30</f>
        <v>11.3704304</v>
      </c>
      <c r="T107" s="232">
        <f>1000*ExportsSawnWood!U$30</f>
        <v>12.726645400000001</v>
      </c>
      <c r="U107" s="232">
        <f>1000*ExportsSawnWood!V$30</f>
        <v>8.6503003999999972</v>
      </c>
      <c r="V107" s="232">
        <f>1000*ExportsSawnWood!W$30</f>
        <v>0</v>
      </c>
      <c r="W107" s="232">
        <f>1000*ExportsSawnWood!X$30</f>
        <v>0</v>
      </c>
      <c r="X107" s="232">
        <f>1000*ExportsSawnWood!Y$30</f>
        <v>0</v>
      </c>
      <c r="Y107" s="232">
        <f>1000*ExportsSawnWood!Z$30</f>
        <v>0</v>
      </c>
      <c r="Z107" s="232">
        <f>1000*ExportsSawnWood!AA$30</f>
        <v>0</v>
      </c>
      <c r="AA107" s="232">
        <f>1000*ExportsSawnWood!AB$30</f>
        <v>0</v>
      </c>
      <c r="AB107" s="232"/>
      <c r="BC107" s="235">
        <f t="shared" si="47"/>
        <v>0.11076831904203908</v>
      </c>
      <c r="BD107" s="235">
        <f t="shared" si="47"/>
        <v>0.11984431744045798</v>
      </c>
      <c r="BE107" s="235">
        <f t="shared" si="47"/>
        <v>0.10030378443389534</v>
      </c>
      <c r="BF107" s="235">
        <f t="shared" si="47"/>
        <v>9.4319366869532531E-2</v>
      </c>
      <c r="BG107" s="235">
        <f t="shared" si="47"/>
        <v>0.13880135779261404</v>
      </c>
      <c r="BH107" s="235">
        <f t="shared" si="47"/>
        <v>9.6299534405210219E-2</v>
      </c>
      <c r="BI107" s="235">
        <f t="shared" si="47"/>
        <v>5.0420514493792826E-2</v>
      </c>
      <c r="BJ107" s="235">
        <f t="shared" si="47"/>
        <v>8.03816563382522E-2</v>
      </c>
      <c r="BK107" s="235">
        <f t="shared" si="47"/>
        <v>8.4256834684761472E-2</v>
      </c>
      <c r="BL107" s="235">
        <f t="shared" si="47"/>
        <v>6.7227799554023776E-2</v>
      </c>
      <c r="BM107" s="235">
        <f t="shared" si="47"/>
        <v>7.677885927249313E-2</v>
      </c>
      <c r="BN107" s="235">
        <f>U107/U$102</f>
        <v>5.1725512006544183E-2</v>
      </c>
    </row>
    <row r="108" spans="1:66">
      <c r="A108" s="234" t="str">
        <f>ExportsSawnWood!B$9</f>
        <v xml:space="preserve">Senegal </v>
      </c>
      <c r="B108" s="232">
        <f>1000*ExportsSawnWood!C$9</f>
        <v>43.427356000000003</v>
      </c>
      <c r="C108" s="232">
        <f>1000*ExportsSawnWood!D$9</f>
        <v>39.224715599999989</v>
      </c>
      <c r="D108" s="232">
        <f>1000*ExportsSawnWood!E$9</f>
        <v>39.636673999999999</v>
      </c>
      <c r="E108" s="232">
        <f>1000*ExportsSawnWood!F$9</f>
        <v>44.869574399999991</v>
      </c>
      <c r="F108" s="232">
        <f>1000*ExportsSawnWood!G$9</f>
        <v>48.360500999999999</v>
      </c>
      <c r="G108" s="232">
        <f>1000*ExportsSawnWood!H$9</f>
        <v>51.362753400000003</v>
      </c>
      <c r="H108" s="232">
        <f>1000*ExportsSawnWood!I$9</f>
        <v>52.064742799999991</v>
      </c>
      <c r="I108" s="232">
        <f>1000*ExportsSawnWood!J$9</f>
        <v>53.956148399999996</v>
      </c>
      <c r="J108" s="232">
        <f>1000*ExportsSawnWood!K$9</f>
        <v>59.227607599999999</v>
      </c>
      <c r="K108" s="232">
        <f>1000*ExportsSawnWood!L$9</f>
        <v>42.211296399999995</v>
      </c>
      <c r="L108" s="232">
        <f>1000*ExportsSawnWood!M$9</f>
        <v>55.256105799999993</v>
      </c>
      <c r="M108" s="232">
        <f>1000*ExportsSawnWood!N$9</f>
        <v>50.271836999999984</v>
      </c>
      <c r="N108" s="232">
        <f>1000*ExportsSawnWood!O$9</f>
        <v>56.656636399999989</v>
      </c>
      <c r="O108" s="232">
        <f>1000*ExportsSawnWood!P$9</f>
        <v>44.962754199999992</v>
      </c>
      <c r="P108" s="232">
        <f>1000*ExportsSawnWood!Q$9</f>
        <v>47.829450199999989</v>
      </c>
      <c r="Q108" s="232">
        <f>1000*ExportsSawnWood!R$9</f>
        <v>46.139522800000002</v>
      </c>
      <c r="R108" s="232">
        <f>1000*ExportsSawnWood!S$9</f>
        <v>39.580552199999993</v>
      </c>
      <c r="S108" s="232">
        <f>1000*ExportsSawnWood!T$9</f>
        <v>38.749650799999991</v>
      </c>
      <c r="T108" s="232">
        <f>1000*ExportsSawnWood!U$9</f>
        <v>28.74686359999999</v>
      </c>
      <c r="U108" s="232">
        <f>1000*ExportsSawnWood!V$9</f>
        <v>26.88230579999999</v>
      </c>
      <c r="V108" s="232">
        <f>1000*ExportsSawnWood!W$9</f>
        <v>0</v>
      </c>
      <c r="W108" s="232">
        <f>1000*ExportsSawnWood!X$9</f>
        <v>0</v>
      </c>
      <c r="X108" s="232">
        <f>1000*ExportsSawnWood!Y$9</f>
        <v>0</v>
      </c>
      <c r="Y108" s="232">
        <f>1000*ExportsSawnWood!Z$9</f>
        <v>0</v>
      </c>
      <c r="Z108" s="232">
        <f>1000*ExportsSawnWood!AA$9</f>
        <v>0</v>
      </c>
      <c r="AA108" s="232">
        <f>1000*ExportsSawnWood!AB$9</f>
        <v>0</v>
      </c>
      <c r="AB108" s="232"/>
      <c r="BC108" s="235">
        <f t="shared" si="47"/>
        <v>0.17783738913531003</v>
      </c>
      <c r="BD108" s="235">
        <f t="shared" si="47"/>
        <v>0.25392593868967539</v>
      </c>
      <c r="BE108" s="235">
        <f t="shared" si="47"/>
        <v>0.29902984785367093</v>
      </c>
      <c r="BF108" s="235">
        <f t="shared" si="47"/>
        <v>0.30968119290912871</v>
      </c>
      <c r="BG108" s="235">
        <f t="shared" si="47"/>
        <v>0.30380918982683358</v>
      </c>
      <c r="BH108" s="235">
        <f t="shared" si="47"/>
        <v>0.25926004379148238</v>
      </c>
      <c r="BI108" s="235">
        <f t="shared" si="47"/>
        <v>0.16285827192092842</v>
      </c>
      <c r="BJ108" s="235">
        <f t="shared" si="47"/>
        <v>0.29678016040308969</v>
      </c>
      <c r="BK108" s="235">
        <f t="shared" si="47"/>
        <v>0.32085794674505552</v>
      </c>
      <c r="BL108" s="235">
        <f t="shared" si="47"/>
        <v>0.22910775275233347</v>
      </c>
      <c r="BM108" s="235">
        <f t="shared" si="47"/>
        <v>0.1734275864140879</v>
      </c>
      <c r="BN108" s="235">
        <f>U108/U$102</f>
        <v>0.16074598188769171</v>
      </c>
    </row>
    <row r="109" spans="1:66">
      <c r="A109" s="234" t="s">
        <v>117</v>
      </c>
      <c r="B109" s="232">
        <f>1000*ExportsSawnWood!C$6-B108</f>
        <v>47.871126660000002</v>
      </c>
      <c r="C109" s="232">
        <f>1000*ExportsSawnWood!D$6-C108</f>
        <v>61.23421010000002</v>
      </c>
      <c r="D109" s="232">
        <f>1000*ExportsSawnWood!E$6-D108</f>
        <v>48.063570799999994</v>
      </c>
      <c r="E109" s="232">
        <f>1000*ExportsSawnWood!F$6-E108</f>
        <v>30.623119800000012</v>
      </c>
      <c r="F109" s="232">
        <f>1000*ExportsSawnWood!G$6-F108</f>
        <v>26.243767199999994</v>
      </c>
      <c r="G109" s="232">
        <f>1000*ExportsSawnWood!H$6-G108</f>
        <v>17.544063599999987</v>
      </c>
      <c r="H109" s="232">
        <f>1000*ExportsSawnWood!I$6-H108</f>
        <v>21.829542000000004</v>
      </c>
      <c r="I109" s="232">
        <f>1000*ExportsSawnWood!J$6-I108</f>
        <v>22.4126154</v>
      </c>
      <c r="J109" s="232">
        <f>1000*ExportsSawnWood!K$6-J108</f>
        <v>17.384554599999987</v>
      </c>
      <c r="K109" s="232">
        <f>1000*ExportsSawnWood!L$6-K108</f>
        <v>10.162737200000009</v>
      </c>
      <c r="L109" s="232">
        <f>1000*ExportsSawnWood!M$6-L108</f>
        <v>7.2083591999999967</v>
      </c>
      <c r="M109" s="232">
        <f>1000*ExportsSawnWood!N$6-M108</f>
        <v>5.015477599999997</v>
      </c>
      <c r="N109" s="232">
        <f>1000*ExportsSawnWood!O$6-N108</f>
        <v>8.891868599999988</v>
      </c>
      <c r="O109" s="232">
        <f>1000*ExportsSawnWood!P$6-O108</f>
        <v>19.2967838</v>
      </c>
      <c r="P109" s="232">
        <f>1000*ExportsSawnWood!Q$6-P108</f>
        <v>24.168646599999995</v>
      </c>
      <c r="Q109" s="232">
        <f>1000*ExportsSawnWood!R$6-Q108</f>
        <v>7.9650367999999929</v>
      </c>
      <c r="R109" s="232">
        <f>1000*ExportsSawnWood!S$6-R108</f>
        <v>3.8355716000000086</v>
      </c>
      <c r="S109" s="232">
        <f>1000*ExportsSawnWood!T$6-S108</f>
        <v>27.406193999999992</v>
      </c>
      <c r="T109" s="232">
        <f>1000*ExportsSawnWood!U$6-T108</f>
        <v>45.667717199999991</v>
      </c>
      <c r="U109" s="232">
        <f>1000*ExportsSawnWood!V$6-U108</f>
        <v>46.091815000000004</v>
      </c>
      <c r="V109" s="232">
        <f>1000*ExportsSawnWood!W$6-V108</f>
        <v>0</v>
      </c>
      <c r="W109" s="232">
        <f>1000*ExportsSawnWood!X$6-W108</f>
        <v>0</v>
      </c>
      <c r="X109" s="232">
        <f>1000*ExportsSawnWood!Y$6-X108</f>
        <v>0</v>
      </c>
      <c r="Y109" s="232">
        <f>1000*ExportsSawnWood!Z$6-Y108</f>
        <v>0</v>
      </c>
      <c r="Z109" s="232">
        <f>1000*ExportsSawnWood!AA$6-Z108</f>
        <v>0</v>
      </c>
      <c r="AA109" s="232">
        <f>1000*ExportsSawnWood!AB$6-AA108</f>
        <v>0</v>
      </c>
      <c r="AB109" s="232"/>
      <c r="BC109" s="235">
        <f t="shared" si="47"/>
        <v>5.219903228615707E-2</v>
      </c>
      <c r="BD109" s="235">
        <f t="shared" si="47"/>
        <v>6.1134881021244494E-2</v>
      </c>
      <c r="BE109" s="235">
        <f t="shared" si="47"/>
        <v>3.9009527067515648E-2</v>
      </c>
      <c r="BF109" s="235">
        <f t="shared" si="47"/>
        <v>3.0896008160135734E-2</v>
      </c>
      <c r="BG109" s="235">
        <f t="shared" si="47"/>
        <v>4.7680758461203988E-2</v>
      </c>
      <c r="BH109" s="235">
        <f t="shared" si="47"/>
        <v>0.11126731673885691</v>
      </c>
      <c r="BI109" s="235">
        <f t="shared" si="47"/>
        <v>8.2293733327162971E-2</v>
      </c>
      <c r="BJ109" s="235">
        <f t="shared" si="47"/>
        <v>5.1232972420783465E-2</v>
      </c>
      <c r="BK109" s="235">
        <f t="shared" si="47"/>
        <v>3.1092886778109438E-2</v>
      </c>
      <c r="BL109" s="235">
        <f t="shared" si="47"/>
        <v>0.16203943491626213</v>
      </c>
      <c r="BM109" s="235">
        <f t="shared" si="47"/>
        <v>0.27550977669219989</v>
      </c>
      <c r="BN109" s="235">
        <f>U109/U$102</f>
        <v>0.27561155334974424</v>
      </c>
    </row>
    <row r="110" spans="1:66">
      <c r="A110" s="233" t="s">
        <v>19</v>
      </c>
      <c r="B110" s="232">
        <f t="shared" ref="B110:AA110" si="48">B102-SUM(B104:B109)</f>
        <v>29.89060899999987</v>
      </c>
      <c r="C110" s="232">
        <f t="shared" si="48"/>
        <v>25.315595199999905</v>
      </c>
      <c r="D110" s="232">
        <f t="shared" si="48"/>
        <v>22.23563160000009</v>
      </c>
      <c r="E110" s="232">
        <f t="shared" si="48"/>
        <v>16.338890399999912</v>
      </c>
      <c r="F110" s="232">
        <f t="shared" si="48"/>
        <v>29.725274600000034</v>
      </c>
      <c r="G110" s="232">
        <f t="shared" si="48"/>
        <v>23.936941000000104</v>
      </c>
      <c r="H110" s="232">
        <f t="shared" si="48"/>
        <v>31.117785999999967</v>
      </c>
      <c r="I110" s="232">
        <f t="shared" si="48"/>
        <v>34.737228399999935</v>
      </c>
      <c r="J110" s="232">
        <f t="shared" si="48"/>
        <v>28.316611400000113</v>
      </c>
      <c r="K110" s="232">
        <f t="shared" si="48"/>
        <v>13.747953800000005</v>
      </c>
      <c r="L110" s="232">
        <f t="shared" si="48"/>
        <v>14.837534600000026</v>
      </c>
      <c r="M110" s="232">
        <f t="shared" si="48"/>
        <v>13.918144799999993</v>
      </c>
      <c r="N110" s="232">
        <f t="shared" si="48"/>
        <v>15.665446400000008</v>
      </c>
      <c r="O110" s="232">
        <f t="shared" si="48"/>
        <v>18.116814799999986</v>
      </c>
      <c r="P110" s="232">
        <f t="shared" si="48"/>
        <v>16.335215399999925</v>
      </c>
      <c r="Q110" s="232">
        <f t="shared" si="48"/>
        <v>12.139745799999986</v>
      </c>
      <c r="R110" s="232">
        <f t="shared" si="48"/>
        <v>9.5047469999999805</v>
      </c>
      <c r="S110" s="232">
        <f t="shared" si="48"/>
        <v>9.8503257999999789</v>
      </c>
      <c r="T110" s="232">
        <f t="shared" si="48"/>
        <v>13.4541428</v>
      </c>
      <c r="U110" s="232">
        <f t="shared" si="48"/>
        <v>17.31068920000007</v>
      </c>
      <c r="V110" s="232">
        <f t="shared" si="48"/>
        <v>0</v>
      </c>
      <c r="W110" s="232">
        <f t="shared" si="48"/>
        <v>0</v>
      </c>
      <c r="X110" s="232">
        <f t="shared" si="48"/>
        <v>0</v>
      </c>
      <c r="Y110" s="232">
        <f t="shared" si="48"/>
        <v>0</v>
      </c>
      <c r="Z110" s="232">
        <f t="shared" si="48"/>
        <v>0</v>
      </c>
      <c r="AA110" s="232">
        <f t="shared" si="48"/>
        <v>0</v>
      </c>
      <c r="AB110" s="232"/>
      <c r="BC110" s="235">
        <f t="shared" si="47"/>
        <v>8.5023732083603129E-2</v>
      </c>
      <c r="BD110" s="235">
        <f t="shared" si="47"/>
        <v>8.270208146763508E-2</v>
      </c>
      <c r="BE110" s="235">
        <f t="shared" si="47"/>
        <v>8.0296388059282797E-2</v>
      </c>
      <c r="BF110" s="235">
        <f t="shared" si="47"/>
        <v>8.5737620543804391E-2</v>
      </c>
      <c r="BG110" s="235">
        <f t="shared" si="47"/>
        <v>8.4002632021051113E-2</v>
      </c>
      <c r="BH110" s="235">
        <f t="shared" si="47"/>
        <v>0.10446348943655621</v>
      </c>
      <c r="BI110" s="235">
        <f t="shared" si="47"/>
        <v>5.5621064853890491E-2</v>
      </c>
      <c r="BJ110" s="235">
        <f t="shared" si="47"/>
        <v>7.8085673347638732E-2</v>
      </c>
      <c r="BK110" s="235">
        <f t="shared" si="47"/>
        <v>7.7049799389893828E-2</v>
      </c>
      <c r="BL110" s="235">
        <f t="shared" si="47"/>
        <v>5.8240163751780885E-2</v>
      </c>
      <c r="BM110" s="235">
        <f t="shared" si="47"/>
        <v>8.1167794356337336E-2</v>
      </c>
      <c r="BN110" s="235">
        <f>U110/U$102</f>
        <v>0.10351134881467915</v>
      </c>
    </row>
    <row r="111" spans="1:66">
      <c r="A111" s="233"/>
      <c r="B111" s="23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6"/>
      <c r="Q111" s="236"/>
      <c r="R111" s="236"/>
      <c r="S111" s="236"/>
      <c r="T111" s="236"/>
      <c r="U111" s="236"/>
      <c r="V111" s="236"/>
      <c r="W111" s="236"/>
      <c r="X111" s="236"/>
      <c r="Y111" s="236"/>
      <c r="Z111" s="236"/>
      <c r="AA111" s="236"/>
      <c r="AB111" s="236"/>
    </row>
    <row r="112" spans="1:66">
      <c r="A112" s="233"/>
      <c r="B112" s="236"/>
      <c r="C112" s="236"/>
      <c r="D112" s="236"/>
      <c r="E112" s="236"/>
      <c r="F112" s="236"/>
      <c r="G112" s="236"/>
      <c r="H112" s="236"/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  <c r="S112" s="236"/>
      <c r="T112" s="236"/>
      <c r="U112" s="236"/>
      <c r="V112" s="236"/>
      <c r="W112" s="236"/>
      <c r="X112" s="236"/>
      <c r="Y112" s="236"/>
      <c r="Z112" s="236"/>
      <c r="AA112" s="236"/>
      <c r="AB112" s="236"/>
    </row>
    <row r="113" spans="1:66">
      <c r="AB113" s="236"/>
    </row>
    <row r="114" spans="1:66">
      <c r="A114" s="232"/>
      <c r="B114" s="232"/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  <c r="AE114" s="232"/>
      <c r="AF114" s="232"/>
      <c r="AG114" s="232"/>
      <c r="AH114" s="232"/>
      <c r="AI114" s="232"/>
      <c r="AJ114" s="232"/>
      <c r="AK114" s="232"/>
      <c r="AL114" s="232"/>
      <c r="AM114" s="232"/>
      <c r="AN114" s="232"/>
      <c r="AO114" s="232"/>
      <c r="AP114" s="232"/>
      <c r="AQ114" s="232"/>
      <c r="AR114" s="232"/>
      <c r="AS114" s="232"/>
      <c r="AT114" s="232"/>
      <c r="AU114" s="232"/>
      <c r="AV114" s="232"/>
      <c r="AW114" s="232"/>
      <c r="AX114" s="232"/>
      <c r="AY114" s="232"/>
      <c r="AZ114" s="232"/>
      <c r="BA114" s="232"/>
      <c r="BB114" s="232"/>
    </row>
    <row r="115" spans="1:66">
      <c r="A115" s="232"/>
      <c r="B115" s="232"/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  <c r="AE115" s="232"/>
      <c r="AF115" s="232"/>
      <c r="AG115" s="232"/>
      <c r="AH115" s="232"/>
      <c r="AI115" s="232"/>
      <c r="AJ115" s="232"/>
      <c r="AK115" s="232"/>
      <c r="AL115" s="232"/>
      <c r="AM115" s="232"/>
      <c r="AN115" s="232"/>
      <c r="AO115" s="232"/>
      <c r="AP115" s="232"/>
      <c r="AQ115" s="232"/>
      <c r="AR115" s="232"/>
      <c r="AS115" s="232"/>
      <c r="AT115" s="232"/>
      <c r="AU115" s="232"/>
      <c r="AV115" s="232"/>
      <c r="AW115" s="232"/>
      <c r="AX115" s="232"/>
      <c r="AY115" s="232"/>
      <c r="AZ115" s="232"/>
      <c r="BA115" s="232"/>
      <c r="BB115" s="232"/>
    </row>
    <row r="116" spans="1:66">
      <c r="A116" s="232" t="str">
        <f>A104</f>
        <v>EU-28</v>
      </c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>
        <f>ExportsSawnWood!AD$20</f>
        <v>120.25884699999997</v>
      </c>
      <c r="AD116" s="232">
        <f>ExportsSawnWood!AE$20</f>
        <v>114.45279199999999</v>
      </c>
      <c r="AE116" s="232">
        <f>ExportsSawnWood!AF$20</f>
        <v>99.996042000000003</v>
      </c>
      <c r="AF116" s="232">
        <f>ExportsSawnWood!AG$20</f>
        <v>94.456641999999988</v>
      </c>
      <c r="AG116" s="232">
        <f>ExportsSawnWood!AH$20</f>
        <v>123.91420800000003</v>
      </c>
      <c r="AH116" s="232">
        <f>ExportsSawnWood!AI$20</f>
        <v>127.11652899999999</v>
      </c>
      <c r="AI116" s="232">
        <f>ExportsSawnWood!AJ$20</f>
        <v>107.743706</v>
      </c>
      <c r="AJ116" s="232">
        <f>ExportsSawnWood!AK$20</f>
        <v>118.365587</v>
      </c>
      <c r="AK116" s="232">
        <f>ExportsSawnWood!AL$20</f>
        <v>122.57144000000001</v>
      </c>
      <c r="AL116" s="232">
        <f>ExportsSawnWood!AM$20</f>
        <v>53.846820999999998</v>
      </c>
      <c r="AM116" s="232">
        <f>ExportsSawnWood!AN$20</f>
        <v>49.054076999999992</v>
      </c>
      <c r="AN116" s="232">
        <f>ExportsSawnWood!AO$20</f>
        <v>39.763759999999998</v>
      </c>
      <c r="AO116" s="232">
        <f>ExportsSawnWood!AP$20</f>
        <v>38.489858999999996</v>
      </c>
      <c r="AP116" s="232">
        <f>ExportsSawnWood!AQ$20</f>
        <v>35.671395999999994</v>
      </c>
      <c r="AQ116" s="232">
        <f>ExportsSawnWood!AR$20</f>
        <v>40.684705999999991</v>
      </c>
      <c r="AR116" s="232">
        <f>ExportsSawnWood!AS$20</f>
        <v>42.409830999999997</v>
      </c>
      <c r="AS116" s="232">
        <f>ExportsSawnWood!AT$20</f>
        <v>24.231210000000001</v>
      </c>
      <c r="AT116" s="232">
        <f>ExportsSawnWood!AU$20</f>
        <v>19.881467999999998</v>
      </c>
      <c r="AU116" s="232">
        <f>ExportsSawnWood!AV$20</f>
        <v>18.045174000000003</v>
      </c>
      <c r="AV116" s="232">
        <f>ExportsSawnWood!AW$20</f>
        <v>13.241223</v>
      </c>
      <c r="AW116" s="232">
        <f>ExportsSawnWood!AX$20</f>
        <v>0</v>
      </c>
      <c r="AX116" s="232">
        <f>ExportsSawnWood!AY$20</f>
        <v>0</v>
      </c>
      <c r="AY116" s="232">
        <f>ExportsSawnWood!AZ$20</f>
        <v>0</v>
      </c>
      <c r="AZ116" s="232">
        <f>ExportsSawnWood!BA$20</f>
        <v>0</v>
      </c>
      <c r="BA116" s="232">
        <f>ExportsSawnWood!BB$20</f>
        <v>0</v>
      </c>
      <c r="BB116" s="232">
        <f>ExportsSawnWood!BC$20</f>
        <v>0</v>
      </c>
      <c r="BC116" s="235">
        <f>AK116/AK$102</f>
        <v>0.63358254350230703</v>
      </c>
      <c r="BD116" s="235">
        <f>AL116/AL$102</f>
        <v>0.59823843321025705</v>
      </c>
      <c r="BE116" s="235">
        <f>AM116/AM$102</f>
        <v>0.54173620072651996</v>
      </c>
      <c r="BF116" s="235">
        <f>AN116/AN$102</f>
        <v>0.50615077332741409</v>
      </c>
      <c r="BG116" s="235">
        <f>AO116/AO$102</f>
        <v>0.44331562417795839</v>
      </c>
      <c r="BH116" s="235">
        <f>AP116/AP$102</f>
        <v>0.42866908349498023</v>
      </c>
      <c r="BI116" s="235">
        <f>AQ116/AQ$102</f>
        <v>0.36959829348916534</v>
      </c>
      <c r="BJ116" s="235">
        <f>AR116/AR$102</f>
        <v>0.59101943985097583</v>
      </c>
      <c r="BK116" s="235">
        <f>AS116/AS$102</f>
        <v>0.48807970670754813</v>
      </c>
      <c r="BL116" s="235">
        <f>AT116/AT$102</f>
        <v>0.28198458750310773</v>
      </c>
      <c r="BM116" s="235">
        <f>AU116/AU$102</f>
        <v>0.32648223586484876</v>
      </c>
      <c r="BN116" s="235">
        <f>AV116/AV$102</f>
        <v>0.32842765446728495</v>
      </c>
    </row>
    <row r="117" spans="1:66">
      <c r="A117" s="232" t="str">
        <f>A105</f>
        <v xml:space="preserve">China </v>
      </c>
      <c r="AC117" s="232">
        <f>ExportsSawnWood!AD$18</f>
        <v>1.1443E-2</v>
      </c>
      <c r="AD117" s="232">
        <f>ExportsSawnWood!AE$18</f>
        <v>0.13689099999999998</v>
      </c>
      <c r="AE117" s="232">
        <f>ExportsSawnWood!AF$18</f>
        <v>0.17056099999999999</v>
      </c>
      <c r="AF117" s="232">
        <f>ExportsSawnWood!AG$18</f>
        <v>0.17437999999999998</v>
      </c>
      <c r="AG117" s="232">
        <f>ExportsSawnWood!AH$18</f>
        <v>0.26123399999999997</v>
      </c>
      <c r="AH117" s="232">
        <f>ExportsSawnWood!AI$18</f>
        <v>0.37820999999999999</v>
      </c>
      <c r="AI117" s="232">
        <f>ExportsSawnWood!AJ$18</f>
        <v>2.9004050000000001</v>
      </c>
      <c r="AJ117" s="232">
        <f>ExportsSawnWood!AK$18</f>
        <v>1.4154669999999998</v>
      </c>
      <c r="AK117" s="232">
        <f>ExportsSawnWood!AL$18</f>
        <v>1.2646809999999999</v>
      </c>
      <c r="AL117" s="232">
        <f>ExportsSawnWood!AM$18</f>
        <v>0.31522899999999998</v>
      </c>
      <c r="AM117" s="232">
        <f>ExportsSawnWood!AN$18</f>
        <v>1.1527159999999999</v>
      </c>
      <c r="AN117" s="232">
        <f>ExportsSawnWood!AO$18</f>
        <v>2.0945549999999997</v>
      </c>
      <c r="AO117" s="232">
        <f>ExportsSawnWood!AP$18</f>
        <v>2.4260489999999999</v>
      </c>
      <c r="AP117" s="232">
        <f>ExportsSawnWood!AQ$18</f>
        <v>2.5648209999999998</v>
      </c>
      <c r="AQ117" s="232">
        <f>ExportsSawnWood!AR$18</f>
        <v>27.771379999999997</v>
      </c>
      <c r="AR117" s="232">
        <f>ExportsSawnWood!AS$18</f>
        <v>1.5481389999999999</v>
      </c>
      <c r="AS117" s="232">
        <f>ExportsSawnWood!AT$18</f>
        <v>1.022996</v>
      </c>
      <c r="AT117" s="232">
        <f>ExportsSawnWood!AU$18</f>
        <v>1.7331919999999998</v>
      </c>
      <c r="AU117" s="232">
        <f>ExportsSawnWood!AV$18</f>
        <v>1.5969439999999999</v>
      </c>
      <c r="AV117" s="232">
        <f>ExportsSawnWood!AW$18</f>
        <v>0.96952799999999995</v>
      </c>
      <c r="AW117" s="232">
        <f>ExportsSawnWood!AX$18</f>
        <v>0</v>
      </c>
      <c r="AX117" s="232">
        <f>ExportsSawnWood!AY$18</f>
        <v>0</v>
      </c>
      <c r="AY117" s="232">
        <f>ExportsSawnWood!AZ$18</f>
        <v>0</v>
      </c>
      <c r="AZ117" s="232">
        <f>ExportsSawnWood!BA$18</f>
        <v>0</v>
      </c>
      <c r="BA117" s="232">
        <f>ExportsSawnWood!BB$18</f>
        <v>0</v>
      </c>
      <c r="BB117" s="232">
        <f>ExportsSawnWood!BC$18</f>
        <v>0</v>
      </c>
      <c r="BC117" s="235">
        <f>AK117/AK$102</f>
        <v>6.5372472143514111E-3</v>
      </c>
      <c r="BD117" s="235">
        <f>AL117/AL$102</f>
        <v>3.5021956646695287E-3</v>
      </c>
      <c r="BE117" s="235">
        <f>AM117/AM$102</f>
        <v>1.2730195419978468E-2</v>
      </c>
      <c r="BF117" s="235">
        <f>AN117/AN$102</f>
        <v>2.6661478517796145E-2</v>
      </c>
      <c r="BG117" s="235">
        <f>AO117/AO$102</f>
        <v>2.7942566033336516E-2</v>
      </c>
      <c r="BH117" s="235">
        <f>AP117/AP$102</f>
        <v>3.0821879452059536E-2</v>
      </c>
      <c r="BI117" s="235">
        <f>AQ117/AQ$102</f>
        <v>0.25228779226865095</v>
      </c>
      <c r="BJ117" s="235">
        <f>AR117/AR$102</f>
        <v>2.157472036593237E-2</v>
      </c>
      <c r="BK117" s="235">
        <f>AS117/AS$102</f>
        <v>2.0605804978083838E-2</v>
      </c>
      <c r="BL117" s="235">
        <f>AT117/AT$102</f>
        <v>2.4582361382151776E-2</v>
      </c>
      <c r="BM117" s="235">
        <f>AU117/AU$102</f>
        <v>2.8892702706604819E-2</v>
      </c>
      <c r="BN117" s="235">
        <f>AV117/AV$102</f>
        <v>2.4047613047552922E-2</v>
      </c>
    </row>
    <row r="118" spans="1:66">
      <c r="A118" s="232" t="str">
        <f>A106</f>
        <v xml:space="preserve">India </v>
      </c>
      <c r="AC118" s="232">
        <f>ExportsSawnWood!AD$38</f>
        <v>0</v>
      </c>
      <c r="AD118" s="232">
        <f>ExportsSawnWood!AE$38</f>
        <v>2.957E-3</v>
      </c>
      <c r="AE118" s="232">
        <f>ExportsSawnWood!AF$38</f>
        <v>2.1932E-2</v>
      </c>
      <c r="AF118" s="232">
        <f>ExportsSawnWood!AG$38</f>
        <v>3.3395999999999995E-2</v>
      </c>
      <c r="AG118" s="232">
        <f>ExportsSawnWood!AH$38</f>
        <v>3.6630999999999997E-2</v>
      </c>
      <c r="AH118" s="232">
        <f>ExportsSawnWood!AI$38</f>
        <v>2.2526999999999998E-2</v>
      </c>
      <c r="AI118" s="232">
        <f>ExportsSawnWood!AJ$38</f>
        <v>7.5620999999999994E-2</v>
      </c>
      <c r="AJ118" s="232">
        <f>ExportsSawnWood!AK$38</f>
        <v>7.1216000000000002E-2</v>
      </c>
      <c r="AK118" s="232">
        <f>ExportsSawnWood!AL$38</f>
        <v>0.44931599999999999</v>
      </c>
      <c r="AL118" s="232">
        <f>ExportsSawnWood!AM$38</f>
        <v>3.6587000000000001E-2</v>
      </c>
      <c r="AM118" s="232">
        <f>ExportsSawnWood!AN$38</f>
        <v>1.2145999999999999E-2</v>
      </c>
      <c r="AN118" s="232">
        <f>ExportsSawnWood!AO$38</f>
        <v>5.9800000000000001E-3</v>
      </c>
      <c r="AO118" s="232">
        <f>ExportsSawnWood!AP$38</f>
        <v>2.3539999999999998E-3</v>
      </c>
      <c r="AP118" s="232">
        <f>ExportsSawnWood!AQ$38</f>
        <v>0</v>
      </c>
      <c r="AQ118" s="232">
        <f>ExportsSawnWood!AR$38</f>
        <v>0.13630699999999998</v>
      </c>
      <c r="AR118" s="232">
        <f>ExportsSawnWood!AS$38</f>
        <v>0</v>
      </c>
      <c r="AS118" s="232">
        <f>ExportsSawnWood!AT$38</f>
        <v>2.3858220000000001</v>
      </c>
      <c r="AT118" s="232">
        <f>ExportsSawnWood!AU$38</f>
        <v>8.3921060000000001</v>
      </c>
      <c r="AU118" s="232">
        <f>ExportsSawnWood!AV$38</f>
        <v>4.9551530000000001</v>
      </c>
      <c r="AV118" s="232">
        <f>ExportsSawnWood!AW$38</f>
        <v>6.1786779999999997</v>
      </c>
      <c r="AW118" s="232">
        <f>ExportsSawnWood!AX$38</f>
        <v>0</v>
      </c>
      <c r="AX118" s="232">
        <f>ExportsSawnWood!AY$38</f>
        <v>0</v>
      </c>
      <c r="AY118" s="232">
        <f>ExportsSawnWood!AZ$38</f>
        <v>0</v>
      </c>
      <c r="AZ118" s="232">
        <f>ExportsSawnWood!BA$38</f>
        <v>0</v>
      </c>
      <c r="BA118" s="232">
        <f>ExportsSawnWood!BB$38</f>
        <v>0</v>
      </c>
      <c r="BB118" s="232">
        <f>ExportsSawnWood!BC$38</f>
        <v>0</v>
      </c>
      <c r="BC118" s="235">
        <f>AK118/AK$102</f>
        <v>2.3225538846266516E-3</v>
      </c>
      <c r="BD118" s="235">
        <f>AL118/AL$102</f>
        <v>4.0648174115726678E-4</v>
      </c>
      <c r="BE118" s="235">
        <f>AM118/AM$102</f>
        <v>1.3413620837314524E-4</v>
      </c>
      <c r="BF118" s="235">
        <f>AN118/AN$102</f>
        <v>7.6119100017149694E-5</v>
      </c>
      <c r="BG118" s="235">
        <f>AO118/AO$102</f>
        <v>2.7112725440613177E-5</v>
      </c>
      <c r="BH118" s="235">
        <f>AP118/AP$102</f>
        <v>0</v>
      </c>
      <c r="BI118" s="235">
        <f>AQ118/AQ$102</f>
        <v>1.2382745150137662E-3</v>
      </c>
      <c r="BJ118" s="235">
        <f>AR118/AR$102</f>
        <v>0</v>
      </c>
      <c r="BK118" s="235">
        <f>AS118/AS$102</f>
        <v>4.8056671623761912E-2</v>
      </c>
      <c r="BL118" s="235">
        <f>AT118/AT$102</f>
        <v>0.1190276567450832</v>
      </c>
      <c r="BM118" s="235">
        <f>AU118/AU$102</f>
        <v>8.9651085131814884E-2</v>
      </c>
      <c r="BN118" s="235">
        <f>AV118/AV$102</f>
        <v>0.15325236371660045</v>
      </c>
    </row>
    <row r="119" spans="1:66">
      <c r="A119" s="232" t="str">
        <f t="shared" ref="A119:A122" si="49">A107</f>
        <v>Middle East</v>
      </c>
      <c r="AC119" s="232">
        <f>ExportsSawnWood!AD$30</f>
        <v>4.8606719999999992</v>
      </c>
      <c r="AD119" s="232">
        <f>ExportsSawnWood!AE$30</f>
        <v>3.8895019999999993</v>
      </c>
      <c r="AE119" s="232">
        <f>ExportsSawnWood!AF$30</f>
        <v>4.0434340000000004</v>
      </c>
      <c r="AF119" s="232">
        <f>ExportsSawnWood!AG$30</f>
        <v>4.0213809999999999</v>
      </c>
      <c r="AG119" s="232">
        <f>ExportsSawnWood!AH$30</f>
        <v>7.8841200000000002</v>
      </c>
      <c r="AH119" s="232">
        <f>ExportsSawnWood!AI$30</f>
        <v>8.8210739999999994</v>
      </c>
      <c r="AI119" s="232">
        <f>ExportsSawnWood!AJ$30</f>
        <v>12.939937</v>
      </c>
      <c r="AJ119" s="232">
        <f>ExportsSawnWood!AK$30</f>
        <v>15.395249999999999</v>
      </c>
      <c r="AK119" s="232">
        <f>ExportsSawnWood!AL$30</f>
        <v>19.13862</v>
      </c>
      <c r="AL119" s="232">
        <f>ExportsSawnWood!AM$30</f>
        <v>9.2963619999999985</v>
      </c>
      <c r="AM119" s="232">
        <f>ExportsSawnWood!AN$30</f>
        <v>9.0437519999999996</v>
      </c>
      <c r="AN119" s="232">
        <f>ExportsSawnWood!AO$30</f>
        <v>8.3550919999999991</v>
      </c>
      <c r="AO119" s="232">
        <f>ExportsSawnWood!AP$30</f>
        <v>13.588455</v>
      </c>
      <c r="AP119" s="232">
        <f>ExportsSawnWood!AQ$30</f>
        <v>8.832281</v>
      </c>
      <c r="AQ119" s="232">
        <f>ExportsSawnWood!AR$30</f>
        <v>8.245792999999999</v>
      </c>
      <c r="AR119" s="232">
        <f>ExportsSawnWood!AS$30</f>
        <v>6.5365650000000004</v>
      </c>
      <c r="AS119" s="232">
        <f>ExportsSawnWood!AT$30</f>
        <v>5.4516200000000001</v>
      </c>
      <c r="AT119" s="232">
        <f>ExportsSawnWood!AU$30</f>
        <v>10.053656999999999</v>
      </c>
      <c r="AU119" s="232">
        <f>ExportsSawnWood!AV$30</f>
        <v>6.5468849999999996</v>
      </c>
      <c r="AV119" s="232">
        <f>ExportsSawnWood!AW$30</f>
        <v>2.4538609999999998</v>
      </c>
      <c r="AW119" s="232">
        <f>ExportsSawnWood!AX$30</f>
        <v>0</v>
      </c>
      <c r="AX119" s="232">
        <f>ExportsSawnWood!AY$30</f>
        <v>0</v>
      </c>
      <c r="AY119" s="232">
        <f>ExportsSawnWood!AZ$30</f>
        <v>0</v>
      </c>
      <c r="AZ119" s="232">
        <f>ExportsSawnWood!BA$30</f>
        <v>0</v>
      </c>
      <c r="BA119" s="232">
        <f>ExportsSawnWood!BB$30</f>
        <v>0</v>
      </c>
      <c r="BB119" s="232">
        <f>ExportsSawnWood!BC$30</f>
        <v>0</v>
      </c>
      <c r="BC119" s="235">
        <f t="shared" ref="BC119:BJ122" si="50">AK119/AK$102</f>
        <v>9.8929208457729817E-2</v>
      </c>
      <c r="BD119" s="235">
        <f t="shared" si="50"/>
        <v>0.10328262530921503</v>
      </c>
      <c r="BE119" s="235">
        <f t="shared" si="50"/>
        <v>9.9876058187637826E-2</v>
      </c>
      <c r="BF119" s="235">
        <f t="shared" si="50"/>
        <v>0.10635151899673699</v>
      </c>
      <c r="BG119" s="235">
        <f t="shared" si="50"/>
        <v>0.15650809242868621</v>
      </c>
      <c r="BH119" s="235">
        <f t="shared" si="50"/>
        <v>0.10613898602230561</v>
      </c>
      <c r="BI119" s="235">
        <f t="shared" si="50"/>
        <v>7.4908517742881209E-2</v>
      </c>
      <c r="BJ119" s="235">
        <f t="shared" si="50"/>
        <v>9.1092958725760884E-2</v>
      </c>
      <c r="BK119" s="235">
        <f t="shared" ref="BK119:BK122" si="51">AS119/AS$102</f>
        <v>0.10980983164608799</v>
      </c>
      <c r="BL119" s="235">
        <f t="shared" ref="BL119:BL122" si="52">AT119/AT$102</f>
        <v>0.1425939131880368</v>
      </c>
      <c r="BM119" s="235">
        <f t="shared" ref="BM119:BM122" si="53">AU119/AU$102</f>
        <v>0.11844948975000406</v>
      </c>
      <c r="BN119" s="235">
        <f t="shared" ref="BN119:BN122" si="54">AV119/AV$102</f>
        <v>6.0864152247775472E-2</v>
      </c>
    </row>
    <row r="120" spans="1:66">
      <c r="A120" s="232" t="str">
        <f t="shared" si="49"/>
        <v xml:space="preserve">Senegal </v>
      </c>
      <c r="AC120" s="232">
        <f>ExportsSawnWood!AD$9</f>
        <v>11.204984</v>
      </c>
      <c r="AD120" s="232">
        <f>ExportsSawnWood!AE$9</f>
        <v>10.184908</v>
      </c>
      <c r="AE120" s="232">
        <f>ExportsSawnWood!AF$9</f>
        <v>11.030795999999999</v>
      </c>
      <c r="AF120" s="232">
        <f>ExportsSawnWood!AG$9</f>
        <v>15.448419999999999</v>
      </c>
      <c r="AG120" s="232">
        <f>ExportsSawnWood!AH$9</f>
        <v>17.211447999999997</v>
      </c>
      <c r="AH120" s="232">
        <f>ExportsSawnWood!AI$9</f>
        <v>18.195414</v>
      </c>
      <c r="AI120" s="232">
        <f>ExportsSawnWood!AJ$9</f>
        <v>17.37725</v>
      </c>
      <c r="AJ120" s="232">
        <f>ExportsSawnWood!AK$9</f>
        <v>19.789586</v>
      </c>
      <c r="AK120" s="232">
        <f>ExportsSawnWood!AL$9</f>
        <v>23.838320999999997</v>
      </c>
      <c r="AL120" s="232">
        <f>ExportsSawnWood!AM$9</f>
        <v>15.831558999999999</v>
      </c>
      <c r="AM120" s="232">
        <f>ExportsSawnWood!AN$9</f>
        <v>20.277715999999998</v>
      </c>
      <c r="AN120" s="232">
        <f>ExportsSawnWood!AO$9</f>
        <v>17.698978999999998</v>
      </c>
      <c r="AO120" s="232">
        <f>ExportsSawnWood!AP$9</f>
        <v>19.263389999999998</v>
      </c>
      <c r="AP120" s="232">
        <f>ExportsSawnWood!AQ$9</f>
        <v>14.480713999999999</v>
      </c>
      <c r="AQ120" s="232">
        <f>ExportsSawnWood!AR$9</f>
        <v>15.683752</v>
      </c>
      <c r="AR120" s="232">
        <f>ExportsSawnWood!AS$9</f>
        <v>12.254802999999999</v>
      </c>
      <c r="AS120" s="232">
        <f>ExportsSawnWood!AT$9</f>
        <v>10.049591999999999</v>
      </c>
      <c r="AT120" s="232">
        <f>ExportsSawnWood!AU$9</f>
        <v>9.3787950000000002</v>
      </c>
      <c r="AU120" s="232">
        <f>ExportsSawnWood!AV$9</f>
        <v>7.4783819999999999</v>
      </c>
      <c r="AV120" s="232">
        <f>ExportsSawnWood!AW$9</f>
        <v>5.9363619999999999</v>
      </c>
      <c r="AW120" s="232">
        <f>ExportsSawnWood!AX$9</f>
        <v>0</v>
      </c>
      <c r="AX120" s="232">
        <f>ExportsSawnWood!AY$9</f>
        <v>0</v>
      </c>
      <c r="AY120" s="232">
        <f>ExportsSawnWood!AZ$9</f>
        <v>0</v>
      </c>
      <c r="AZ120" s="232">
        <f>ExportsSawnWood!BA$9</f>
        <v>0</v>
      </c>
      <c r="BA120" s="232">
        <f>ExportsSawnWood!BB$9</f>
        <v>0</v>
      </c>
      <c r="BB120" s="232">
        <f>ExportsSawnWood!BC$9</f>
        <v>0</v>
      </c>
      <c r="BC120" s="235">
        <f t="shared" si="50"/>
        <v>0.12322237588139991</v>
      </c>
      <c r="BD120" s="235">
        <f t="shared" si="50"/>
        <v>0.17588869455145262</v>
      </c>
      <c r="BE120" s="235">
        <f t="shared" si="50"/>
        <v>0.22394005752572543</v>
      </c>
      <c r="BF120" s="235">
        <f t="shared" si="50"/>
        <v>0.22528935663920266</v>
      </c>
      <c r="BG120" s="235">
        <f t="shared" si="50"/>
        <v>0.22187043505754181</v>
      </c>
      <c r="BH120" s="235">
        <f t="shared" si="50"/>
        <v>0.17401714243908284</v>
      </c>
      <c r="BI120" s="235">
        <f t="shared" si="50"/>
        <v>0.14247830559983118</v>
      </c>
      <c r="BJ120" s="235">
        <f t="shared" si="50"/>
        <v>0.17078178888626222</v>
      </c>
      <c r="BK120" s="235">
        <f t="shared" si="51"/>
        <v>0.2024249682905031</v>
      </c>
      <c r="BL120" s="235">
        <f t="shared" si="52"/>
        <v>0.13302215104796133</v>
      </c>
      <c r="BM120" s="235">
        <f t="shared" si="53"/>
        <v>0.13530259536491246</v>
      </c>
      <c r="BN120" s="235">
        <f t="shared" si="54"/>
        <v>0.14724209748062703</v>
      </c>
    </row>
    <row r="121" spans="1:66">
      <c r="A121" s="233" t="str">
        <f t="shared" si="49"/>
        <v>Other Africa</v>
      </c>
      <c r="AB121" s="232"/>
      <c r="AC121" s="232">
        <f>ExportsSawnWood!AD$6-AC120</f>
        <v>12.297106999999997</v>
      </c>
      <c r="AD121" s="232">
        <f>ExportsSawnWood!AE$6-AD120</f>
        <v>14.394168000000001</v>
      </c>
      <c r="AE121" s="232">
        <f>ExportsSawnWood!AF$6-AE120</f>
        <v>12.984448</v>
      </c>
      <c r="AF121" s="232">
        <f>ExportsSawnWood!AG$6-AF120</f>
        <v>10.302790999999999</v>
      </c>
      <c r="AG121" s="232">
        <f>ExportsSawnWood!AH$6-AG120</f>
        <v>9.7172329999999967</v>
      </c>
      <c r="AH121" s="232">
        <f>ExportsSawnWood!AI$6-AH120</f>
        <v>6.612290999999999</v>
      </c>
      <c r="AI121" s="232">
        <f>ExportsSawnWood!AJ$6-AI120</f>
        <v>6.9669270000000019</v>
      </c>
      <c r="AJ121" s="232">
        <f>ExportsSawnWood!AK$6-AJ120</f>
        <v>7.7771159999999995</v>
      </c>
      <c r="AK121" s="232">
        <f>ExportsSawnWood!AL$6-AK120</f>
        <v>6.6685170000000049</v>
      </c>
      <c r="AL121" s="232">
        <f>ExportsSawnWood!AM$6-AL120</f>
        <v>3.4736370000000001</v>
      </c>
      <c r="AM121" s="232">
        <f>ExportsSawnWood!AN$6-AM120</f>
        <v>2.7424230000000023</v>
      </c>
      <c r="AN121" s="232">
        <f>ExportsSawnWood!AO$6-AN120</f>
        <v>1.765191999999999</v>
      </c>
      <c r="AO121" s="232">
        <f>ExportsSawnWood!AP$6-AO120</f>
        <v>3.2535729999999994</v>
      </c>
      <c r="AP121" s="232">
        <f>ExportsSawnWood!AQ$6-AP120</f>
        <v>8.1404469999999982</v>
      </c>
      <c r="AQ121" s="232">
        <f>ExportsSawnWood!AR$6-AQ120</f>
        <v>5.8803670000000015</v>
      </c>
      <c r="AR121" s="232">
        <f>ExportsSawnWood!AS$6-AR120</f>
        <v>1.9377100000000009</v>
      </c>
      <c r="AS121" s="232">
        <f>ExportsSawnWood!AT$6-AS120</f>
        <v>1.3351160000000011</v>
      </c>
      <c r="AT121" s="232">
        <f>ExportsSawnWood!AU$6-AT120</f>
        <v>15.600575000000003</v>
      </c>
      <c r="AU121" s="232">
        <f>ExportsSawnWood!AV$6-AU120</f>
        <v>9.2703170000000021</v>
      </c>
      <c r="AV121" s="232">
        <f>ExportsSawnWood!AW$6-AV120</f>
        <v>8.0032929999999993</v>
      </c>
      <c r="AW121" s="232">
        <f>ExportsSawnWood!AX$6-AW120</f>
        <v>0</v>
      </c>
      <c r="AX121" s="232">
        <f>ExportsSawnWood!AY$6-AX120</f>
        <v>0</v>
      </c>
      <c r="AY121" s="232">
        <f>ExportsSawnWood!AZ$6-AY120</f>
        <v>0</v>
      </c>
      <c r="AZ121" s="232">
        <f>ExportsSawnWood!BA$6-AZ120</f>
        <v>0</v>
      </c>
      <c r="BA121" s="232">
        <f>ExportsSawnWood!BB$6-BA120</f>
        <v>0</v>
      </c>
      <c r="BB121" s="232">
        <f>ExportsSawnWood!BC$6-BB120</f>
        <v>0</v>
      </c>
      <c r="BC121" s="235">
        <f t="shared" si="50"/>
        <v>3.4470150324156894E-2</v>
      </c>
      <c r="BD121" s="235">
        <f t="shared" si="50"/>
        <v>3.8592123319985371E-2</v>
      </c>
      <c r="BE121" s="235">
        <f t="shared" si="50"/>
        <v>3.0286367773366248E-2</v>
      </c>
      <c r="BF121" s="235">
        <f t="shared" si="50"/>
        <v>2.2469034514627496E-2</v>
      </c>
      <c r="BG121" s="235">
        <f t="shared" si="50"/>
        <v>3.7473760174168279E-2</v>
      </c>
      <c r="BH121" s="235">
        <f t="shared" si="50"/>
        <v>9.7825102071403686E-2</v>
      </c>
      <c r="BI121" s="235">
        <f t="shared" si="50"/>
        <v>5.341991676896974E-2</v>
      </c>
      <c r="BJ121" s="235">
        <f t="shared" si="50"/>
        <v>2.7003745400297284E-2</v>
      </c>
      <c r="BK121" s="235">
        <f t="shared" si="51"/>
        <v>2.6892715043968309E-2</v>
      </c>
      <c r="BL121" s="235">
        <f t="shared" si="52"/>
        <v>0.22126744897239461</v>
      </c>
      <c r="BM121" s="235">
        <f t="shared" si="53"/>
        <v>0.16772317193150463</v>
      </c>
      <c r="BN121" s="235">
        <f t="shared" si="54"/>
        <v>0.19850906128568641</v>
      </c>
    </row>
    <row r="122" spans="1:66">
      <c r="A122" s="232" t="str">
        <f t="shared" si="49"/>
        <v>Others</v>
      </c>
      <c r="AC122" s="232">
        <f>AC102-SUM(AC116:AC121)</f>
        <v>9.3865740000000244</v>
      </c>
      <c r="AD122" s="232">
        <f>AD102-SUM(AD116:AD121)</f>
        <v>7.6229060000000004</v>
      </c>
      <c r="AE122" s="232">
        <f>AE102-SUM(AE116:AE121)</f>
        <v>7.2312729999999874</v>
      </c>
      <c r="AF122" s="232">
        <f>AF102-SUM(AF116:AF121)</f>
        <v>6.626560000000012</v>
      </c>
      <c r="AG122" s="232">
        <f>AG102-SUM(AG116:AG121)</f>
        <v>14.322828999999956</v>
      </c>
      <c r="AH122" s="232">
        <f>AH102-SUM(AH116:AH121)</f>
        <v>13.478244000000046</v>
      </c>
      <c r="AI122" s="232">
        <f>AI102-SUM(AI116:AI121)</f>
        <v>15.266897999999998</v>
      </c>
      <c r="AJ122" s="232">
        <f>AJ102-SUM(AJ116:AJ121)</f>
        <v>18.667788000000002</v>
      </c>
      <c r="AK122" s="232">
        <f>AK102-SUM(AK116:AK121)</f>
        <v>19.526833999999951</v>
      </c>
      <c r="AL122" s="232">
        <f>AL102-SUM(AL116:AL121)</f>
        <v>7.2087680000000063</v>
      </c>
      <c r="AM122" s="232">
        <f>AM102-SUM(AM116:AM121)</f>
        <v>8.2669190000000015</v>
      </c>
      <c r="AN122" s="232">
        <f>AN102-SUM(AN116:AN121)</f>
        <v>8.8775390000000272</v>
      </c>
      <c r="AO122" s="232">
        <f>AO102-SUM(AO116:AO121)</f>
        <v>9.799018999999987</v>
      </c>
      <c r="AP122" s="232">
        <f>AP102-SUM(AP116:AP121)</f>
        <v>13.524636999999998</v>
      </c>
      <c r="AQ122" s="232">
        <f>AQ102-SUM(AQ116:AQ121)</f>
        <v>11.675871000000001</v>
      </c>
      <c r="AR122" s="232">
        <f>AR102-SUM(AR116:AR121)</f>
        <v>7.0700350000000327</v>
      </c>
      <c r="AS122" s="232">
        <f>AS102-SUM(AS116:AS121)</f>
        <v>5.1696540000000013</v>
      </c>
      <c r="AT122" s="232">
        <f>AT102-SUM(AT116:AT121)</f>
        <v>5.4657199999999904</v>
      </c>
      <c r="AU122" s="232">
        <f>AU102-SUM(AU116:AU121)</f>
        <v>7.3786789999999769</v>
      </c>
      <c r="AV122" s="232">
        <f>AV102-SUM(AV116:AV121)</f>
        <v>3.5340710000000044</v>
      </c>
      <c r="AW122" s="232">
        <f>AW102-SUM(AW116:AW121)</f>
        <v>0</v>
      </c>
      <c r="AX122" s="232">
        <f>AX102-SUM(AX116:AX121)</f>
        <v>0</v>
      </c>
      <c r="AY122" s="232">
        <f>AY102-SUM(AY116:AY121)</f>
        <v>0</v>
      </c>
      <c r="AZ122" s="232">
        <f>AZ102-SUM(AZ116:AZ121)</f>
        <v>0</v>
      </c>
      <c r="BA122" s="232">
        <f>BA102-SUM(BA116:BA121)</f>
        <v>0</v>
      </c>
      <c r="BB122" s="232">
        <f>BB102-SUM(BB116:BB121)</f>
        <v>0</v>
      </c>
      <c r="BC122" s="235">
        <f t="shared" si="50"/>
        <v>0.10093592073542822</v>
      </c>
      <c r="BD122" s="235">
        <f t="shared" si="50"/>
        <v>8.0089446203263193E-2</v>
      </c>
      <c r="BE122" s="235">
        <f t="shared" si="50"/>
        <v>9.1296984158398958E-2</v>
      </c>
      <c r="BF122" s="235">
        <f t="shared" si="50"/>
        <v>0.11300171890420554</v>
      </c>
      <c r="BG122" s="235">
        <f t="shared" si="50"/>
        <v>0.11286240940286812</v>
      </c>
      <c r="BH122" s="235">
        <f t="shared" si="50"/>
        <v>0.16252780652016813</v>
      </c>
      <c r="BI122" s="235">
        <f t="shared" si="50"/>
        <v>0.10606889961548784</v>
      </c>
      <c r="BJ122" s="235">
        <f t="shared" si="50"/>
        <v>9.8527346770771476E-2</v>
      </c>
      <c r="BK122" s="235">
        <f t="shared" si="51"/>
        <v>0.10413030171004682</v>
      </c>
      <c r="BL122" s="235">
        <f t="shared" si="52"/>
        <v>7.7521881161264516E-2</v>
      </c>
      <c r="BM122" s="235">
        <f t="shared" si="53"/>
        <v>0.13349871925031026</v>
      </c>
      <c r="BN122" s="235">
        <f t="shared" si="54"/>
        <v>8.76570577544728E-2</v>
      </c>
    </row>
    <row r="124" spans="1:66" ht="13">
      <c r="A124" s="231" t="s">
        <v>83</v>
      </c>
    </row>
    <row r="125" spans="1:66" ht="13">
      <c r="A125" s="231"/>
      <c r="B125" s="264" t="s">
        <v>35</v>
      </c>
      <c r="C125" s="264"/>
      <c r="D125" s="264"/>
      <c r="E125" s="264"/>
      <c r="F125" s="264"/>
      <c r="G125" s="264"/>
      <c r="H125" s="264"/>
      <c r="I125" s="264"/>
      <c r="J125" s="264"/>
      <c r="K125" s="264"/>
      <c r="L125" s="264"/>
      <c r="M125" s="264"/>
      <c r="N125" s="264"/>
      <c r="O125" s="264"/>
      <c r="P125" s="264"/>
      <c r="Q125" s="264"/>
      <c r="R125" s="264"/>
      <c r="S125" s="264"/>
      <c r="T125" s="264"/>
      <c r="U125" s="264"/>
      <c r="V125" s="264"/>
      <c r="W125" s="264"/>
      <c r="X125" s="264"/>
      <c r="Y125" s="264"/>
      <c r="Z125" s="264"/>
      <c r="AA125" s="264"/>
      <c r="AC125" s="264" t="s">
        <v>96</v>
      </c>
      <c r="AD125" s="264"/>
      <c r="AE125" s="264"/>
      <c r="AF125" s="264"/>
      <c r="AG125" s="264"/>
      <c r="AH125" s="264"/>
      <c r="AI125" s="264"/>
      <c r="AJ125" s="264"/>
      <c r="AK125" s="264"/>
      <c r="AL125" s="264"/>
      <c r="AM125" s="264"/>
      <c r="AN125" s="264"/>
      <c r="AO125" s="264"/>
      <c r="AP125" s="264"/>
      <c r="AQ125" s="264"/>
      <c r="AR125" s="264"/>
      <c r="AS125" s="264"/>
      <c r="AT125" s="264"/>
      <c r="AU125" s="264"/>
      <c r="AV125" s="264"/>
      <c r="AW125" s="264"/>
      <c r="AX125" s="264"/>
      <c r="AY125" s="264"/>
      <c r="AZ125" s="264"/>
      <c r="BA125" s="264"/>
      <c r="BB125" s="264"/>
    </row>
    <row r="126" spans="1:66">
      <c r="A126" s="233" t="s">
        <v>1</v>
      </c>
      <c r="B126" s="232">
        <f>1000*ExportsVeneer!C$5</f>
        <v>113.42035319999999</v>
      </c>
      <c r="C126" s="232">
        <f>1000*ExportsVeneer!D$5</f>
        <v>117.7917748</v>
      </c>
      <c r="D126" s="232">
        <f>1000*ExportsVeneer!E$5</f>
        <v>88.980585399999981</v>
      </c>
      <c r="E126" s="232">
        <f>1000*ExportsVeneer!F$5</f>
        <v>91.592856599999962</v>
      </c>
      <c r="F126" s="232">
        <f>1000*ExportsVeneer!G$5</f>
        <v>98.774229399999982</v>
      </c>
      <c r="G126" s="232">
        <f>1000*ExportsVeneer!H$5</f>
        <v>113.21204159999994</v>
      </c>
      <c r="H126" s="232">
        <f>1000*ExportsVeneer!I$5</f>
        <v>99.146966800000001</v>
      </c>
      <c r="I126" s="232">
        <f>1000*ExportsVeneer!J$5</f>
        <v>107.8523768</v>
      </c>
      <c r="J126" s="232">
        <f>1000*ExportsVeneer!K$5</f>
        <v>108.23498839999996</v>
      </c>
      <c r="K126" s="232">
        <f>1000*ExportsVeneer!L$5</f>
        <v>58.590258999999996</v>
      </c>
      <c r="L126" s="232">
        <f>1000*ExportsVeneer!M$5</f>
        <v>76.810634599999986</v>
      </c>
      <c r="M126" s="232">
        <f>1000*ExportsVeneer!N$5</f>
        <v>66.935992199999987</v>
      </c>
      <c r="N126" s="232">
        <f>1000*ExportsVeneer!O$5</f>
        <v>96.271447999999978</v>
      </c>
      <c r="O126" s="232">
        <f>1000*ExportsVeneer!P$5</f>
        <v>57.028515599999999</v>
      </c>
      <c r="P126" s="232">
        <f>1000*ExportsVeneer!Q$5</f>
        <v>66.446550799999983</v>
      </c>
      <c r="Q126" s="232">
        <f>1000*ExportsVeneer!R$5</f>
        <v>85.618094799999994</v>
      </c>
      <c r="R126" s="232">
        <f>1000*ExportsVeneer!S$5</f>
        <v>101.3074678</v>
      </c>
      <c r="S126" s="232">
        <f>1000*ExportsVeneer!T$5</f>
        <v>54.677936199999991</v>
      </c>
      <c r="T126" s="232">
        <f>1000*ExportsVeneer!U$5</f>
        <v>57.299314799999991</v>
      </c>
      <c r="U126" s="232">
        <f>1000*ExportsVeneer!V$5</f>
        <v>53.564461999999992</v>
      </c>
      <c r="V126" s="232">
        <f>1000*ExportsVeneer!W$5</f>
        <v>0</v>
      </c>
      <c r="W126" s="232">
        <f>1000*ExportsVeneer!X$5</f>
        <v>0</v>
      </c>
      <c r="X126" s="232">
        <f>1000*ExportsVeneer!Y$5</f>
        <v>0</v>
      </c>
      <c r="Y126" s="232">
        <f>1000*ExportsVeneer!Z$5</f>
        <v>0</v>
      </c>
      <c r="Z126" s="232">
        <f>1000*ExportsVeneer!AA$5</f>
        <v>0</v>
      </c>
      <c r="AA126" s="232">
        <f>1000*ExportsVeneer!AB$5</f>
        <v>0</v>
      </c>
      <c r="AB126" s="232"/>
      <c r="AC126" s="232">
        <f>ExportsVeneer!AD$5</f>
        <v>45.814872000000001</v>
      </c>
      <c r="AD126" s="232">
        <f>ExportsVeneer!AE$5</f>
        <v>50.332180999999999</v>
      </c>
      <c r="AE126" s="232">
        <f>ExportsVeneer!AF$5</f>
        <v>42.256565999999985</v>
      </c>
      <c r="AF126" s="232">
        <f>ExportsVeneer!AG$5</f>
        <v>49.485579999999999</v>
      </c>
      <c r="AG126" s="232">
        <f>ExportsVeneer!AH$5</f>
        <v>55.994264000000015</v>
      </c>
      <c r="AH126" s="232">
        <f>ExportsVeneer!AI$5</f>
        <v>64.654798999999997</v>
      </c>
      <c r="AI126" s="232">
        <f>ExportsVeneer!AJ$5</f>
        <v>60.339884999999981</v>
      </c>
      <c r="AJ126" s="232">
        <f>ExportsVeneer!AK$5</f>
        <v>71.08192099999998</v>
      </c>
      <c r="AK126" s="232">
        <f>ExportsVeneer!AL$5</f>
        <v>76.215690999999993</v>
      </c>
      <c r="AL126" s="232">
        <f>ExportsVeneer!AM$5</f>
        <v>37.464265999999988</v>
      </c>
      <c r="AM126" s="232">
        <f>ExportsVeneer!AN$5</f>
        <v>48.344570999999995</v>
      </c>
      <c r="AN126" s="232">
        <f>ExportsVeneer!AO$5</f>
        <v>47.359847000000009</v>
      </c>
      <c r="AO126" s="232">
        <f>ExportsVeneer!AP$5</f>
        <v>46.867945999999996</v>
      </c>
      <c r="AP126" s="232">
        <f>ExportsVeneer!AQ$5</f>
        <v>44.147311000000009</v>
      </c>
      <c r="AQ126" s="232">
        <f>ExportsVeneer!AR$5</f>
        <v>48.484856000000001</v>
      </c>
      <c r="AR126" s="232">
        <f>ExportsVeneer!AS$5</f>
        <v>45.460523999999999</v>
      </c>
      <c r="AS126" s="232">
        <f>ExportsVeneer!AT$5</f>
        <v>45.659732999999996</v>
      </c>
      <c r="AT126" s="232">
        <f>ExportsVeneer!AU$5</f>
        <v>39.177633</v>
      </c>
      <c r="AU126" s="232">
        <f>ExportsVeneer!AV$5</f>
        <v>42.677653000000007</v>
      </c>
      <c r="AV126" s="232">
        <f>ExportsVeneer!AW$5</f>
        <v>33.807693</v>
      </c>
      <c r="AW126" s="232">
        <f>ExportsVeneer!AX$5</f>
        <v>0</v>
      </c>
      <c r="AX126" s="232">
        <f>ExportsVeneer!AY$5</f>
        <v>0</v>
      </c>
      <c r="AY126" s="232">
        <f>ExportsVeneer!AZ$5</f>
        <v>0</v>
      </c>
      <c r="AZ126" s="232">
        <f>ExportsVeneer!BA$5</f>
        <v>0</v>
      </c>
      <c r="BA126" s="232">
        <f>ExportsVeneer!BB$5</f>
        <v>0</v>
      </c>
      <c r="BB126" s="232">
        <f>ExportsVeneer!BC$5</f>
        <v>0</v>
      </c>
    </row>
    <row r="127" spans="1:66">
      <c r="B127" s="230">
        <v>2000</v>
      </c>
      <c r="C127" s="230">
        <f t="shared" ref="C127:AA127" si="55">1+B127</f>
        <v>2001</v>
      </c>
      <c r="D127" s="230">
        <f t="shared" si="55"/>
        <v>2002</v>
      </c>
      <c r="E127" s="230">
        <f t="shared" si="55"/>
        <v>2003</v>
      </c>
      <c r="F127" s="230">
        <f t="shared" si="55"/>
        <v>2004</v>
      </c>
      <c r="G127" s="230">
        <f t="shared" si="55"/>
        <v>2005</v>
      </c>
      <c r="H127" s="230">
        <f t="shared" si="55"/>
        <v>2006</v>
      </c>
      <c r="I127" s="230">
        <f t="shared" si="55"/>
        <v>2007</v>
      </c>
      <c r="J127" s="230">
        <f t="shared" si="55"/>
        <v>2008</v>
      </c>
      <c r="K127" s="230">
        <f t="shared" si="55"/>
        <v>2009</v>
      </c>
      <c r="L127" s="230">
        <f t="shared" si="55"/>
        <v>2010</v>
      </c>
      <c r="M127" s="230">
        <f t="shared" si="55"/>
        <v>2011</v>
      </c>
      <c r="N127" s="230">
        <f t="shared" si="55"/>
        <v>2012</v>
      </c>
      <c r="O127" s="230">
        <f t="shared" si="55"/>
        <v>2013</v>
      </c>
      <c r="P127" s="230">
        <f t="shared" si="55"/>
        <v>2014</v>
      </c>
      <c r="Q127" s="230">
        <f t="shared" si="55"/>
        <v>2015</v>
      </c>
      <c r="R127" s="230">
        <f t="shared" si="55"/>
        <v>2016</v>
      </c>
      <c r="S127" s="230">
        <f t="shared" si="55"/>
        <v>2017</v>
      </c>
      <c r="T127" s="230">
        <f t="shared" si="55"/>
        <v>2018</v>
      </c>
      <c r="U127" s="230">
        <f t="shared" si="55"/>
        <v>2019</v>
      </c>
      <c r="V127" s="230">
        <f t="shared" si="55"/>
        <v>2020</v>
      </c>
      <c r="W127" s="230">
        <f t="shared" si="55"/>
        <v>2021</v>
      </c>
      <c r="X127" s="230">
        <f t="shared" si="55"/>
        <v>2022</v>
      </c>
      <c r="Y127" s="230">
        <f t="shared" si="55"/>
        <v>2023</v>
      </c>
      <c r="Z127" s="230">
        <f t="shared" si="55"/>
        <v>2024</v>
      </c>
      <c r="AA127" s="230">
        <f t="shared" si="55"/>
        <v>2025</v>
      </c>
      <c r="AC127" s="230">
        <v>2000</v>
      </c>
      <c r="AD127" s="230">
        <f t="shared" ref="AD127:BB127" si="56">1+AC127</f>
        <v>2001</v>
      </c>
      <c r="AE127" s="230">
        <f t="shared" si="56"/>
        <v>2002</v>
      </c>
      <c r="AF127" s="230">
        <f t="shared" si="56"/>
        <v>2003</v>
      </c>
      <c r="AG127" s="230">
        <f t="shared" si="56"/>
        <v>2004</v>
      </c>
      <c r="AH127" s="230">
        <f t="shared" si="56"/>
        <v>2005</v>
      </c>
      <c r="AI127" s="230">
        <f t="shared" si="56"/>
        <v>2006</v>
      </c>
      <c r="AJ127" s="230">
        <f t="shared" si="56"/>
        <v>2007</v>
      </c>
      <c r="AK127" s="230">
        <f t="shared" si="56"/>
        <v>2008</v>
      </c>
      <c r="AL127" s="230">
        <f t="shared" si="56"/>
        <v>2009</v>
      </c>
      <c r="AM127" s="230">
        <f t="shared" si="56"/>
        <v>2010</v>
      </c>
      <c r="AN127" s="230">
        <f t="shared" si="56"/>
        <v>2011</v>
      </c>
      <c r="AO127" s="230">
        <f t="shared" si="56"/>
        <v>2012</v>
      </c>
      <c r="AP127" s="230">
        <f t="shared" si="56"/>
        <v>2013</v>
      </c>
      <c r="AQ127" s="230">
        <f t="shared" si="56"/>
        <v>2014</v>
      </c>
      <c r="AR127" s="230">
        <f t="shared" si="56"/>
        <v>2015</v>
      </c>
      <c r="AS127" s="230">
        <f t="shared" si="56"/>
        <v>2016</v>
      </c>
      <c r="AT127" s="230">
        <f t="shared" si="56"/>
        <v>2017</v>
      </c>
      <c r="AU127" s="230">
        <f t="shared" si="56"/>
        <v>2018</v>
      </c>
      <c r="AV127" s="230">
        <f t="shared" si="56"/>
        <v>2019</v>
      </c>
      <c r="AW127" s="230">
        <f t="shared" si="56"/>
        <v>2020</v>
      </c>
      <c r="AX127" s="230">
        <f t="shared" si="56"/>
        <v>2021</v>
      </c>
      <c r="AY127" s="230">
        <f t="shared" si="56"/>
        <v>2022</v>
      </c>
      <c r="AZ127" s="230">
        <f t="shared" si="56"/>
        <v>2023</v>
      </c>
      <c r="BA127" s="230">
        <f t="shared" si="56"/>
        <v>2024</v>
      </c>
      <c r="BB127" s="230">
        <f t="shared" si="56"/>
        <v>2025</v>
      </c>
    </row>
    <row r="128" spans="1:66">
      <c r="A128" s="233" t="s">
        <v>126</v>
      </c>
      <c r="B128" s="232">
        <f>1000*ExportsVeneer!C$15</f>
        <v>84.892231199999983</v>
      </c>
      <c r="C128" s="232">
        <f>1000*ExportsVeneer!D$15</f>
        <v>91.111788599999997</v>
      </c>
      <c r="D128" s="232">
        <f>1000*ExportsVeneer!E$15</f>
        <v>64.728704599999986</v>
      </c>
      <c r="E128" s="232">
        <f>1000*ExportsVeneer!F$15</f>
        <v>68.414289999999966</v>
      </c>
      <c r="F128" s="232">
        <f>1000*ExportsVeneer!G$15</f>
        <v>75.374837999999983</v>
      </c>
      <c r="G128" s="232">
        <f>1000*ExportsVeneer!H$15</f>
        <v>83.167963199999988</v>
      </c>
      <c r="H128" s="232">
        <f>1000*ExportsVeneer!I$15</f>
        <v>74.835893999999982</v>
      </c>
      <c r="I128" s="232">
        <f>1000*ExportsVeneer!J$15</f>
        <v>80.230036600000005</v>
      </c>
      <c r="J128" s="232">
        <f>1000*ExportsVeneer!K$15</f>
        <v>74.642686999999981</v>
      </c>
      <c r="K128" s="232">
        <f>1000*ExportsVeneer!L$15</f>
        <v>39.635604399999998</v>
      </c>
      <c r="L128" s="232">
        <f>1000*ExportsVeneer!M$15</f>
        <v>55.860142799999984</v>
      </c>
      <c r="M128" s="232">
        <f>1000*ExportsVeneer!N$15</f>
        <v>48.054645799999982</v>
      </c>
      <c r="N128" s="232">
        <f>1000*ExportsVeneer!O$15</f>
        <v>44.305015999999995</v>
      </c>
      <c r="O128" s="232">
        <f>1000*ExportsVeneer!P$15</f>
        <v>40.129725999999991</v>
      </c>
      <c r="P128" s="232">
        <f>1000*ExportsVeneer!Q$15</f>
        <v>45.2957106</v>
      </c>
      <c r="Q128" s="232">
        <f>1000*ExportsVeneer!R$15</f>
        <v>44.294944399999999</v>
      </c>
      <c r="R128" s="232">
        <f>1000*ExportsVeneer!S$15</f>
        <v>43.372489999999999</v>
      </c>
      <c r="S128" s="232">
        <f>1000*ExportsVeneer!T$15</f>
        <v>37.819305999999997</v>
      </c>
      <c r="T128" s="232">
        <f>1000*ExportsVeneer!U$15</f>
        <v>42.130799199999991</v>
      </c>
      <c r="U128" s="232">
        <f>1000*ExportsVeneer!V$15</f>
        <v>38.1775898</v>
      </c>
      <c r="V128" s="232">
        <f>1000*ExportsVeneer!W$15</f>
        <v>0</v>
      </c>
      <c r="W128" s="232">
        <f>1000*ExportsVeneer!X$15</f>
        <v>0</v>
      </c>
      <c r="X128" s="232">
        <f>1000*ExportsVeneer!Y$15</f>
        <v>0</v>
      </c>
      <c r="Y128" s="232">
        <f>1000*ExportsVeneer!Z$15</f>
        <v>0</v>
      </c>
      <c r="Z128" s="232">
        <f>1000*ExportsVeneer!AA$15</f>
        <v>0</v>
      </c>
      <c r="AA128" s="232">
        <f>1000*ExportsVeneer!AB$15</f>
        <v>0</v>
      </c>
      <c r="AB128" s="232"/>
      <c r="BC128" s="235">
        <f t="shared" ref="BC128:BJ131" si="57">J128/J$126</f>
        <v>0.68963546911601092</v>
      </c>
      <c r="BD128" s="235">
        <f t="shared" si="57"/>
        <v>0.6764879533985334</v>
      </c>
      <c r="BE128" s="235">
        <f t="shared" si="57"/>
        <v>0.72724490678794618</v>
      </c>
      <c r="BF128" s="235">
        <f t="shared" si="57"/>
        <v>0.71791937671463979</v>
      </c>
      <c r="BG128" s="235">
        <f t="shared" si="57"/>
        <v>0.46020930317782283</v>
      </c>
      <c r="BH128" s="235">
        <f t="shared" si="57"/>
        <v>0.70367824899163234</v>
      </c>
      <c r="BI128" s="235">
        <f t="shared" si="57"/>
        <v>0.68168640892041621</v>
      </c>
      <c r="BJ128" s="235">
        <f t="shared" si="57"/>
        <v>0.51735494118937109</v>
      </c>
      <c r="BK128" s="235">
        <f t="shared" ref="BK128:BK131" si="58">R128/R$126</f>
        <v>0.42812727375266602</v>
      </c>
      <c r="BL128" s="235">
        <f t="shared" ref="BL128:BL131" si="59">S128/S$126</f>
        <v>0.69167398457881091</v>
      </c>
      <c r="BM128" s="235">
        <f t="shared" ref="BM128:BM131" si="60">T128/T$126</f>
        <v>0.73527579425783984</v>
      </c>
      <c r="BN128" s="235">
        <f t="shared" ref="BN128:BN131" si="61">U128/U$126</f>
        <v>0.71274102967747544</v>
      </c>
    </row>
    <row r="129" spans="1:66">
      <c r="A129" s="234" t="str">
        <f>ExportsVeneer!B$8</f>
        <v xml:space="preserve">Tunisia </v>
      </c>
      <c r="B129" s="232">
        <f>1000*ExportsVeneer!C$8</f>
        <v>13.247127599999999</v>
      </c>
      <c r="C129" s="232">
        <f>1000*ExportsVeneer!D$8</f>
        <v>12.596051999999998</v>
      </c>
      <c r="D129" s="232">
        <f>1000*ExportsVeneer!E$8</f>
        <v>9.4693423999999986</v>
      </c>
      <c r="E129" s="232">
        <f>1000*ExportsVeneer!F$8</f>
        <v>11.151119</v>
      </c>
      <c r="F129" s="232">
        <f>1000*ExportsVeneer!G$8</f>
        <v>8.3798777999999992</v>
      </c>
      <c r="G129" s="232">
        <f>1000*ExportsVeneer!H$8</f>
        <v>10.104812199999998</v>
      </c>
      <c r="H129" s="232">
        <f>1000*ExportsVeneer!I$8</f>
        <v>8.7816819999999964</v>
      </c>
      <c r="I129" s="232">
        <f>1000*ExportsVeneer!J$8</f>
        <v>6.5985275999999988</v>
      </c>
      <c r="J129" s="232">
        <f>1000*ExportsVeneer!K$8</f>
        <v>8.3584270000000007</v>
      </c>
      <c r="K129" s="232">
        <f>1000*ExportsVeneer!L$8</f>
        <v>4.3066715999999987</v>
      </c>
      <c r="L129" s="232">
        <f>1000*ExportsVeneer!M$8</f>
        <v>8.3171073999999994</v>
      </c>
      <c r="M129" s="232">
        <f>1000*ExportsVeneer!N$8</f>
        <v>4.2235017999999993</v>
      </c>
      <c r="N129" s="232">
        <f>1000*ExportsVeneer!O$8</f>
        <v>3.2832925999999989</v>
      </c>
      <c r="O129" s="232">
        <f>1000*ExportsVeneer!P$8</f>
        <v>2.4273017999999991</v>
      </c>
      <c r="P129" s="232">
        <f>1000*ExportsVeneer!Q$8</f>
        <v>3.2615001999999995</v>
      </c>
      <c r="Q129" s="232">
        <f>1000*ExportsVeneer!R$8</f>
        <v>3.0785916000000002</v>
      </c>
      <c r="R129" s="232">
        <f>1000*ExportsVeneer!S$8</f>
        <v>1.3528689999999999</v>
      </c>
      <c r="S129" s="232">
        <f>1000*ExportsVeneer!T$8</f>
        <v>0.77368340000000002</v>
      </c>
      <c r="T129" s="232">
        <f>1000*ExportsVeneer!U$8</f>
        <v>0.89690439999999982</v>
      </c>
      <c r="U129" s="232">
        <f>1000*ExportsVeneer!V$8</f>
        <v>0.74486999999999981</v>
      </c>
      <c r="V129" s="232">
        <f>1000*ExportsVeneer!W$8</f>
        <v>0</v>
      </c>
      <c r="W129" s="232">
        <f>1000*ExportsVeneer!X$8</f>
        <v>0</v>
      </c>
      <c r="X129" s="232">
        <f>1000*ExportsVeneer!Y$8</f>
        <v>0</v>
      </c>
      <c r="Y129" s="232">
        <f>1000*ExportsVeneer!Z$8</f>
        <v>0</v>
      </c>
      <c r="Z129" s="232">
        <f>1000*ExportsVeneer!AA$8</f>
        <v>0</v>
      </c>
      <c r="AA129" s="232">
        <f>1000*ExportsVeneer!AB$8</f>
        <v>0</v>
      </c>
      <c r="AB129" s="232"/>
      <c r="BC129" s="235">
        <f t="shared" si="57"/>
        <v>7.7224815409136255E-2</v>
      </c>
      <c r="BD129" s="235">
        <f t="shared" si="57"/>
        <v>7.3504908042819866E-2</v>
      </c>
      <c r="BE129" s="235">
        <f t="shared" si="57"/>
        <v>0.10828067549906691</v>
      </c>
      <c r="BF129" s="235">
        <f t="shared" si="57"/>
        <v>6.309761999763111E-2</v>
      </c>
      <c r="BG129" s="235">
        <f t="shared" si="57"/>
        <v>3.4104531179379373E-2</v>
      </c>
      <c r="BH129" s="235">
        <f t="shared" si="57"/>
        <v>4.2562948981965068E-2</v>
      </c>
      <c r="BI129" s="235">
        <f t="shared" si="57"/>
        <v>4.9084567381336527E-2</v>
      </c>
      <c r="BJ129" s="235">
        <f t="shared" si="57"/>
        <v>3.5957254213510023E-2</v>
      </c>
      <c r="BK129" s="235">
        <f t="shared" si="58"/>
        <v>1.3354089578774368E-2</v>
      </c>
      <c r="BL129" s="235">
        <f t="shared" si="59"/>
        <v>1.4149828134881217E-2</v>
      </c>
      <c r="BM129" s="235">
        <f t="shared" si="60"/>
        <v>1.5652969029919358E-2</v>
      </c>
      <c r="BN129" s="235">
        <f t="shared" si="61"/>
        <v>1.3906048379614079E-2</v>
      </c>
    </row>
    <row r="130" spans="1:66">
      <c r="A130" s="234" t="str">
        <f>ExportsVeneer!B$11</f>
        <v xml:space="preserve">USA </v>
      </c>
      <c r="B130" s="232">
        <f>1000*ExportsVeneer!C$11</f>
        <v>8.6559087999999988</v>
      </c>
      <c r="C130" s="232">
        <f>1000*ExportsVeneer!D$11</f>
        <v>6.6989019999999986</v>
      </c>
      <c r="D130" s="232">
        <f>1000*ExportsVeneer!E$11</f>
        <v>9.7674107999999986</v>
      </c>
      <c r="E130" s="232">
        <f>1000*ExportsVeneer!F$11</f>
        <v>7.4329443999999985</v>
      </c>
      <c r="F130" s="232">
        <f>1000*ExportsVeneer!G$11</f>
        <v>10.5387688</v>
      </c>
      <c r="G130" s="232">
        <f>1000*ExportsVeneer!H$11</f>
        <v>8.2176555999999987</v>
      </c>
      <c r="H130" s="232">
        <f>1000*ExportsVeneer!I$11</f>
        <v>9.6911065999999977</v>
      </c>
      <c r="I130" s="232">
        <f>1000*ExportsVeneer!J$11</f>
        <v>9.396382799999996</v>
      </c>
      <c r="J130" s="232">
        <f>1000*ExportsVeneer!K$11</f>
        <v>10.0485224</v>
      </c>
      <c r="K130" s="232">
        <f>1000*ExportsVeneer!L$11</f>
        <v>5.7023231999999995</v>
      </c>
      <c r="L130" s="232">
        <f>1000*ExportsVeneer!M$11</f>
        <v>5.0039793999999977</v>
      </c>
      <c r="M130" s="232">
        <f>1000*ExportsVeneer!N$11</f>
        <v>4.781902999999998</v>
      </c>
      <c r="N130" s="232">
        <f>1000*ExportsVeneer!O$11</f>
        <v>7.0752037999999988</v>
      </c>
      <c r="O130" s="232">
        <f>1000*ExportsVeneer!P$11</f>
        <v>4.3584925999999999</v>
      </c>
      <c r="P130" s="232">
        <f>1000*ExportsVeneer!Q$11</f>
        <v>7.1144009999999973</v>
      </c>
      <c r="Q130" s="232">
        <f>1000*ExportsVeneer!R$11</f>
        <v>5.4457241999999999</v>
      </c>
      <c r="R130" s="232">
        <f>1000*ExportsVeneer!S$11</f>
        <v>4.751969599999998</v>
      </c>
      <c r="S130" s="232">
        <f>1000*ExportsVeneer!T$11</f>
        <v>5.3032503999999996</v>
      </c>
      <c r="T130" s="232">
        <f>1000*ExportsVeneer!U$11</f>
        <v>5.0998065999999982</v>
      </c>
      <c r="U130" s="232">
        <f>1000*ExportsVeneer!V$11</f>
        <v>3.2170585999999992</v>
      </c>
      <c r="V130" s="232">
        <f>1000*ExportsVeneer!W$11</f>
        <v>0</v>
      </c>
      <c r="W130" s="232">
        <f>1000*ExportsVeneer!X$11</f>
        <v>0</v>
      </c>
      <c r="X130" s="232">
        <f>1000*ExportsVeneer!Y$11</f>
        <v>0</v>
      </c>
      <c r="Y130" s="232">
        <f>1000*ExportsVeneer!Z$11</f>
        <v>0</v>
      </c>
      <c r="Z130" s="232">
        <f>1000*ExportsVeneer!AA$11</f>
        <v>0</v>
      </c>
      <c r="AA130" s="232">
        <f>1000*ExportsVeneer!AB$11</f>
        <v>0</v>
      </c>
      <c r="AB130" s="232"/>
      <c r="BC130" s="235">
        <f t="shared" si="57"/>
        <v>9.2839871362706244E-2</v>
      </c>
      <c r="BD130" s="235">
        <f t="shared" si="57"/>
        <v>9.7325447904232684E-2</v>
      </c>
      <c r="BE130" s="235">
        <f t="shared" si="57"/>
        <v>6.5146960782953858E-2</v>
      </c>
      <c r="BF130" s="235">
        <f t="shared" si="57"/>
        <v>7.1439936016963967E-2</v>
      </c>
      <c r="BG130" s="235">
        <f t="shared" si="57"/>
        <v>7.3492234166873657E-2</v>
      </c>
      <c r="BH130" s="235">
        <f t="shared" si="57"/>
        <v>7.6426548265268193E-2</v>
      </c>
      <c r="BI130" s="235">
        <f t="shared" si="57"/>
        <v>0.1070695305376182</v>
      </c>
      <c r="BJ130" s="235">
        <f t="shared" si="57"/>
        <v>6.3604828076599534E-2</v>
      </c>
      <c r="BK130" s="235">
        <f t="shared" si="58"/>
        <v>4.690640979578406E-2</v>
      </c>
      <c r="BL130" s="235">
        <f t="shared" si="59"/>
        <v>9.6990683419393584E-2</v>
      </c>
      <c r="BM130" s="235">
        <f t="shared" si="60"/>
        <v>8.9002924691169244E-2</v>
      </c>
      <c r="BN130" s="235">
        <f t="shared" si="61"/>
        <v>6.0059570840084231E-2</v>
      </c>
    </row>
    <row r="131" spans="1:66">
      <c r="A131" s="233" t="s">
        <v>19</v>
      </c>
      <c r="B131" s="232">
        <f t="shared" ref="B131:AA131" si="62">B126-SUM(B128:B130)</f>
        <v>6.6250856000000056</v>
      </c>
      <c r="C131" s="232">
        <f t="shared" si="62"/>
        <v>7.3850321999999977</v>
      </c>
      <c r="D131" s="232">
        <f t="shared" si="62"/>
        <v>5.0151275999999996</v>
      </c>
      <c r="E131" s="232">
        <f t="shared" si="62"/>
        <v>4.5945032000000054</v>
      </c>
      <c r="F131" s="232">
        <f t="shared" si="62"/>
        <v>4.4807447999999965</v>
      </c>
      <c r="G131" s="232">
        <f t="shared" si="62"/>
        <v>11.721610599999948</v>
      </c>
      <c r="H131" s="232">
        <f t="shared" si="62"/>
        <v>5.8382842000000181</v>
      </c>
      <c r="I131" s="232">
        <f t="shared" si="62"/>
        <v>11.627429800000002</v>
      </c>
      <c r="J131" s="232">
        <f t="shared" si="62"/>
        <v>15.18535199999998</v>
      </c>
      <c r="K131" s="232">
        <f t="shared" si="62"/>
        <v>8.9456597999999943</v>
      </c>
      <c r="L131" s="232">
        <f t="shared" si="62"/>
        <v>7.6294050000000055</v>
      </c>
      <c r="M131" s="232">
        <f t="shared" si="62"/>
        <v>9.8759416000000044</v>
      </c>
      <c r="N131" s="232">
        <f t="shared" si="62"/>
        <v>41.60793559999999</v>
      </c>
      <c r="O131" s="232">
        <f t="shared" si="62"/>
        <v>10.112995200000007</v>
      </c>
      <c r="P131" s="232">
        <f t="shared" si="62"/>
        <v>10.774938999999989</v>
      </c>
      <c r="Q131" s="232">
        <f t="shared" si="62"/>
        <v>32.798834599999992</v>
      </c>
      <c r="R131" s="232">
        <f t="shared" si="62"/>
        <v>51.830139200000005</v>
      </c>
      <c r="S131" s="232">
        <f t="shared" si="62"/>
        <v>10.781696399999987</v>
      </c>
      <c r="T131" s="232">
        <f t="shared" si="62"/>
        <v>9.1718046000000015</v>
      </c>
      <c r="U131" s="232">
        <f t="shared" si="62"/>
        <v>11.424943599999992</v>
      </c>
      <c r="V131" s="232">
        <f t="shared" si="62"/>
        <v>0</v>
      </c>
      <c r="W131" s="232">
        <f t="shared" si="62"/>
        <v>0</v>
      </c>
      <c r="X131" s="232">
        <f t="shared" si="62"/>
        <v>0</v>
      </c>
      <c r="Y131" s="232">
        <f t="shared" si="62"/>
        <v>0</v>
      </c>
      <c r="Z131" s="232">
        <f t="shared" si="62"/>
        <v>0</v>
      </c>
      <c r="AA131" s="232">
        <f t="shared" si="62"/>
        <v>0</v>
      </c>
      <c r="AB131" s="232"/>
      <c r="AC131" s="237"/>
      <c r="AD131" s="237"/>
      <c r="AE131" s="237"/>
      <c r="AF131" s="237"/>
      <c r="AG131" s="237"/>
      <c r="AH131" s="237"/>
      <c r="AI131" s="237"/>
      <c r="AJ131" s="237"/>
      <c r="AK131" s="237"/>
      <c r="AL131" s="237"/>
      <c r="AM131" s="237"/>
      <c r="AN131" s="237"/>
      <c r="AO131" s="237"/>
      <c r="AP131" s="237"/>
      <c r="AQ131" s="237"/>
      <c r="AR131" s="237"/>
      <c r="AS131" s="237"/>
      <c r="AT131" s="237"/>
      <c r="AU131" s="237"/>
      <c r="AV131" s="237"/>
      <c r="AW131" s="237"/>
      <c r="AX131" s="237"/>
      <c r="AY131" s="237"/>
      <c r="AZ131" s="237"/>
      <c r="BA131" s="237"/>
      <c r="BB131" s="237"/>
      <c r="BC131" s="235">
        <f t="shared" si="57"/>
        <v>0.14029984411214652</v>
      </c>
      <c r="BD131" s="235">
        <f t="shared" si="57"/>
        <v>0.15268169065441398</v>
      </c>
      <c r="BE131" s="235">
        <f t="shared" si="57"/>
        <v>9.9327456930033059E-2</v>
      </c>
      <c r="BF131" s="235">
        <f t="shared" si="57"/>
        <v>0.14754306727076508</v>
      </c>
      <c r="BG131" s="235">
        <f t="shared" si="57"/>
        <v>0.43219393147592422</v>
      </c>
      <c r="BH131" s="235">
        <f t="shared" si="57"/>
        <v>0.17733225376113432</v>
      </c>
      <c r="BI131" s="235">
        <f t="shared" si="57"/>
        <v>0.16215949316062908</v>
      </c>
      <c r="BJ131" s="235">
        <f t="shared" si="57"/>
        <v>0.38308297652051926</v>
      </c>
      <c r="BK131" s="235">
        <f t="shared" si="58"/>
        <v>0.51161222687277552</v>
      </c>
      <c r="BL131" s="235">
        <f t="shared" si="59"/>
        <v>0.19718550386691422</v>
      </c>
      <c r="BM131" s="235">
        <f t="shared" si="60"/>
        <v>0.16006831202107155</v>
      </c>
      <c r="BN131" s="235">
        <f t="shared" si="61"/>
        <v>0.21329335110282624</v>
      </c>
    </row>
    <row r="132" spans="1:66">
      <c r="A132" s="233"/>
      <c r="B132" s="237"/>
      <c r="C132" s="237"/>
      <c r="D132" s="237"/>
      <c r="E132" s="237"/>
      <c r="F132" s="237"/>
      <c r="G132" s="237"/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37"/>
      <c r="AV132" s="237"/>
      <c r="AW132" s="237"/>
      <c r="AX132" s="237"/>
      <c r="AY132" s="237"/>
      <c r="AZ132" s="237"/>
      <c r="BA132" s="237"/>
      <c r="BB132" s="237"/>
    </row>
    <row r="133" spans="1:66">
      <c r="A133" s="233"/>
      <c r="B133" s="237"/>
      <c r="C133" s="237"/>
      <c r="D133" s="237"/>
      <c r="E133" s="237"/>
      <c r="F133" s="237"/>
      <c r="G133" s="237"/>
      <c r="H133" s="237"/>
      <c r="I133" s="237"/>
      <c r="J133" s="237"/>
      <c r="K133" s="237"/>
      <c r="L133" s="237"/>
      <c r="M133" s="237"/>
      <c r="N133" s="237"/>
      <c r="O133" s="237"/>
      <c r="P133" s="237"/>
      <c r="Q133" s="237"/>
      <c r="R133" s="237"/>
      <c r="S133" s="237"/>
      <c r="T133" s="237"/>
      <c r="U133" s="237"/>
      <c r="V133" s="237"/>
      <c r="W133" s="237"/>
      <c r="X133" s="237"/>
      <c r="Y133" s="237"/>
      <c r="Z133" s="237"/>
      <c r="AA133" s="237"/>
      <c r="AB133" s="237"/>
      <c r="AC133" s="237"/>
      <c r="AD133" s="237"/>
      <c r="AE133" s="237"/>
      <c r="AF133" s="237"/>
      <c r="AG133" s="237"/>
      <c r="AH133" s="237"/>
      <c r="AI133" s="237"/>
      <c r="AJ133" s="237"/>
      <c r="AK133" s="237"/>
      <c r="AL133" s="237"/>
      <c r="AM133" s="237"/>
      <c r="AN133" s="237"/>
      <c r="AO133" s="237"/>
      <c r="AP133" s="237"/>
      <c r="AQ133" s="237"/>
      <c r="AR133" s="237"/>
      <c r="AS133" s="237"/>
      <c r="AT133" s="237"/>
      <c r="AU133" s="237"/>
      <c r="AV133" s="237"/>
      <c r="AW133" s="237"/>
      <c r="AX133" s="237"/>
      <c r="AY133" s="237"/>
      <c r="AZ133" s="237"/>
      <c r="BA133" s="237"/>
      <c r="BB133" s="237"/>
    </row>
    <row r="134" spans="1:66">
      <c r="B134" s="237"/>
      <c r="C134" s="237"/>
      <c r="D134" s="237"/>
      <c r="E134" s="237"/>
      <c r="F134" s="237"/>
      <c r="G134" s="237"/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7"/>
      <c r="AG134" s="237"/>
      <c r="AH134" s="237"/>
      <c r="AI134" s="237"/>
      <c r="AJ134" s="237"/>
      <c r="AK134" s="237"/>
      <c r="AL134" s="237"/>
      <c r="AM134" s="237"/>
      <c r="AN134" s="237"/>
      <c r="AO134" s="237"/>
      <c r="AP134" s="237"/>
      <c r="AQ134" s="237"/>
      <c r="AR134" s="237"/>
      <c r="AS134" s="237"/>
      <c r="AT134" s="237"/>
      <c r="AU134" s="237"/>
      <c r="AV134" s="237"/>
      <c r="AW134" s="237"/>
      <c r="AX134" s="237"/>
      <c r="AY134" s="237"/>
      <c r="AZ134" s="237"/>
      <c r="BA134" s="237"/>
      <c r="BB134" s="237"/>
    </row>
    <row r="135" spans="1:66">
      <c r="B135" s="237"/>
      <c r="C135" s="237"/>
      <c r="D135" s="237"/>
      <c r="E135" s="237"/>
      <c r="F135" s="237"/>
      <c r="G135" s="237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  <c r="AF135" s="237"/>
      <c r="AG135" s="237"/>
      <c r="AH135" s="237"/>
      <c r="AI135" s="237"/>
      <c r="AJ135" s="237"/>
      <c r="AK135" s="237"/>
      <c r="AL135" s="237"/>
      <c r="AM135" s="237"/>
      <c r="AN135" s="237"/>
      <c r="AO135" s="237"/>
      <c r="AP135" s="237"/>
      <c r="AQ135" s="237"/>
      <c r="AR135" s="237"/>
      <c r="AS135" s="237"/>
      <c r="AT135" s="237"/>
      <c r="AU135" s="237"/>
      <c r="AV135" s="237"/>
      <c r="AW135" s="237"/>
      <c r="AX135" s="237"/>
      <c r="AY135" s="237"/>
      <c r="AZ135" s="237"/>
      <c r="BA135" s="237"/>
      <c r="BB135" s="237"/>
    </row>
    <row r="136" spans="1:66">
      <c r="A136" s="232" t="str">
        <f>A128</f>
        <v>EU-28</v>
      </c>
      <c r="B136" s="237"/>
      <c r="C136" s="237"/>
      <c r="D136" s="237"/>
      <c r="E136" s="237"/>
      <c r="F136" s="237"/>
      <c r="G136" s="237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2">
        <f>ExportsVeneer!AD$15</f>
        <v>36.238137999999999</v>
      </c>
      <c r="AD136" s="232">
        <f>ExportsVeneer!AE$15</f>
        <v>42.083064999999991</v>
      </c>
      <c r="AE136" s="232">
        <f>ExportsVeneer!AF$15</f>
        <v>34.407734999999995</v>
      </c>
      <c r="AF136" s="232">
        <f>ExportsVeneer!AG$15</f>
        <v>40.684436000000005</v>
      </c>
      <c r="AG136" s="232">
        <f>ExportsVeneer!AH$15</f>
        <v>46.116309000000001</v>
      </c>
      <c r="AH136" s="232">
        <f>ExportsVeneer!AI$15</f>
        <v>51.240191999999993</v>
      </c>
      <c r="AI136" s="232">
        <f>ExportsVeneer!AJ$15</f>
        <v>48.390174999999999</v>
      </c>
      <c r="AJ136" s="232">
        <f>ExportsVeneer!AK$15</f>
        <v>56.941335999999993</v>
      </c>
      <c r="AK136" s="232">
        <f>ExportsVeneer!AL$15</f>
        <v>57.285567999999991</v>
      </c>
      <c r="AL136" s="232">
        <f>ExportsVeneer!AM$15</f>
        <v>28.106930999999996</v>
      </c>
      <c r="AM136" s="232">
        <f>ExportsVeneer!AN$15</f>
        <v>36.688290999999992</v>
      </c>
      <c r="AN136" s="232">
        <f>ExportsVeneer!AO$15</f>
        <v>34.246836999999999</v>
      </c>
      <c r="AO136" s="232">
        <f>ExportsVeneer!AP$15</f>
        <v>30.504230999999997</v>
      </c>
      <c r="AP136" s="232">
        <f>ExportsVeneer!AQ$15</f>
        <v>31.567732999999997</v>
      </c>
      <c r="AQ136" s="232">
        <f>ExportsVeneer!AR$15</f>
        <v>34.021882000000005</v>
      </c>
      <c r="AR136" s="232">
        <f>ExportsVeneer!AS$15</f>
        <v>30.929775999999997</v>
      </c>
      <c r="AS136" s="232">
        <f>ExportsVeneer!AT$15</f>
        <v>30.885505000000002</v>
      </c>
      <c r="AT136" s="232">
        <f>ExportsVeneer!AU$15</f>
        <v>27.278243999999997</v>
      </c>
      <c r="AU136" s="232">
        <f>ExportsVeneer!AV$15</f>
        <v>31.721578000000001</v>
      </c>
      <c r="AV136" s="232">
        <f>ExportsVeneer!AW$15</f>
        <v>26.686547999999998</v>
      </c>
      <c r="AW136" s="232">
        <f>ExportsVeneer!AX$15</f>
        <v>0</v>
      </c>
      <c r="AX136" s="232">
        <f>ExportsVeneer!AY$15</f>
        <v>0</v>
      </c>
      <c r="AY136" s="232">
        <f>ExportsVeneer!AZ$15</f>
        <v>0</v>
      </c>
      <c r="AZ136" s="232">
        <f>ExportsVeneer!BA$15</f>
        <v>0</v>
      </c>
      <c r="BA136" s="232">
        <f>ExportsVeneer!BB$15</f>
        <v>0</v>
      </c>
      <c r="BB136" s="232">
        <f>ExportsVeneer!BC$15</f>
        <v>0</v>
      </c>
      <c r="BC136" s="235">
        <f t="shared" ref="BC136:BJ139" si="63">AK136/AK$126</f>
        <v>0.75162433415449836</v>
      </c>
      <c r="BD136" s="235">
        <f t="shared" si="63"/>
        <v>0.75023306208641605</v>
      </c>
      <c r="BE136" s="235">
        <f t="shared" si="63"/>
        <v>0.75889164473090465</v>
      </c>
      <c r="BF136" s="235">
        <f t="shared" si="63"/>
        <v>0.72311967139589772</v>
      </c>
      <c r="BG136" s="235">
        <f t="shared" si="63"/>
        <v>0.65085487211238147</v>
      </c>
      <c r="BH136" s="235">
        <f t="shared" si="63"/>
        <v>0.7150544910878035</v>
      </c>
      <c r="BI136" s="235">
        <f t="shared" si="63"/>
        <v>0.70170120748631293</v>
      </c>
      <c r="BJ136" s="235">
        <f t="shared" si="63"/>
        <v>0.68036558487535248</v>
      </c>
      <c r="BK136" s="235">
        <f t="shared" ref="BK136:BK139" si="64">AS136/AS$126</f>
        <v>0.67642763044628418</v>
      </c>
      <c r="BL136" s="235">
        <f t="shared" ref="BL136:BL139" si="65">AT136/AT$126</f>
        <v>0.69627085434181279</v>
      </c>
      <c r="BM136" s="235">
        <f t="shared" ref="BM136:BM139" si="66">AU136/AU$126</f>
        <v>0.74328309478499199</v>
      </c>
      <c r="BN136" s="235">
        <f t="shared" ref="BN136:BN139" si="67">AV136/AV$126</f>
        <v>0.7893631783748154</v>
      </c>
    </row>
    <row r="137" spans="1:66">
      <c r="A137" s="232" t="str">
        <f>A129</f>
        <v xml:space="preserve">Tunisia </v>
      </c>
      <c r="B137" s="237"/>
      <c r="C137" s="237"/>
      <c r="D137" s="237"/>
      <c r="E137" s="237"/>
      <c r="F137" s="237"/>
      <c r="G137" s="23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  <c r="X137" s="237"/>
      <c r="Y137" s="237"/>
      <c r="Z137" s="237"/>
      <c r="AA137" s="237"/>
      <c r="AB137" s="237"/>
      <c r="AC137" s="232">
        <f>ExportsVeneer!AD$8</f>
        <v>4.0833379999999995</v>
      </c>
      <c r="AD137" s="232">
        <f>ExportsVeneer!AE$8</f>
        <v>3.6086679999999998</v>
      </c>
      <c r="AE137" s="232">
        <f>ExportsVeneer!AF$8</f>
        <v>3.2256320000000001</v>
      </c>
      <c r="AF137" s="232">
        <f>ExportsVeneer!AG$8</f>
        <v>4.5033539999999999</v>
      </c>
      <c r="AG137" s="232">
        <f>ExportsVeneer!AH$8</f>
        <v>3.5860460000000001</v>
      </c>
      <c r="AH137" s="232">
        <f>ExportsVeneer!AI$8</f>
        <v>4.9606880000000002</v>
      </c>
      <c r="AI137" s="232">
        <f>ExportsVeneer!AJ$8</f>
        <v>4.3032409999999999</v>
      </c>
      <c r="AJ137" s="232">
        <f>ExportsVeneer!AK$8</f>
        <v>3.6838150000000001</v>
      </c>
      <c r="AK137" s="232">
        <f>ExportsVeneer!AL$8</f>
        <v>5.901224</v>
      </c>
      <c r="AL137" s="232">
        <f>ExportsVeneer!AM$8</f>
        <v>2.4524279999999998</v>
      </c>
      <c r="AM137" s="232">
        <f>ExportsVeneer!AN$8</f>
        <v>4.7909090000000001</v>
      </c>
      <c r="AN137" s="232">
        <f>ExportsVeneer!AO$8</f>
        <v>3.0021610000000001</v>
      </c>
      <c r="AO137" s="232">
        <f>ExportsVeneer!AP$8</f>
        <v>2.414987</v>
      </c>
      <c r="AP137" s="232">
        <f>ExportsVeneer!AQ$8</f>
        <v>1.5718239999999999</v>
      </c>
      <c r="AQ137" s="232">
        <f>ExportsVeneer!AR$8</f>
        <v>2.272027</v>
      </c>
      <c r="AR137" s="232">
        <f>ExportsVeneer!AS$8</f>
        <v>1.9025399999999999</v>
      </c>
      <c r="AS137" s="232">
        <f>ExportsVeneer!AT$8</f>
        <v>0.78197699999999992</v>
      </c>
      <c r="AT137" s="232">
        <f>ExportsVeneer!AU$8</f>
        <v>0.79842799999999992</v>
      </c>
      <c r="AU137" s="232">
        <f>ExportsVeneer!AV$8</f>
        <v>1.006956</v>
      </c>
      <c r="AV137" s="232">
        <f>ExportsVeneer!AW$8</f>
        <v>0</v>
      </c>
      <c r="AW137" s="232">
        <f>ExportsVeneer!AX$8</f>
        <v>0</v>
      </c>
      <c r="AX137" s="232">
        <f>ExportsVeneer!AY$8</f>
        <v>0</v>
      </c>
      <c r="AY137" s="232">
        <f>ExportsVeneer!AZ$8</f>
        <v>0</v>
      </c>
      <c r="AZ137" s="232">
        <f>ExportsVeneer!BA$8</f>
        <v>0</v>
      </c>
      <c r="BA137" s="232">
        <f>ExportsVeneer!BB$8</f>
        <v>0</v>
      </c>
      <c r="BB137" s="232">
        <f>ExportsVeneer!BC$8</f>
        <v>0</v>
      </c>
      <c r="BC137" s="235">
        <f t="shared" si="63"/>
        <v>7.7427940658571226E-2</v>
      </c>
      <c r="BD137" s="235">
        <f t="shared" si="63"/>
        <v>6.5460457706551636E-2</v>
      </c>
      <c r="BE137" s="235">
        <f t="shared" si="63"/>
        <v>9.9099214263376145E-2</v>
      </c>
      <c r="BF137" s="235">
        <f t="shared" si="63"/>
        <v>6.3390428605058613E-2</v>
      </c>
      <c r="BG137" s="235">
        <f t="shared" si="63"/>
        <v>5.1527476796188174E-2</v>
      </c>
      <c r="BH137" s="235">
        <f t="shared" si="63"/>
        <v>3.5604071106391952E-2</v>
      </c>
      <c r="BI137" s="235">
        <f t="shared" si="63"/>
        <v>4.6860549611614809E-2</v>
      </c>
      <c r="BJ137" s="235">
        <f t="shared" si="63"/>
        <v>4.1850375503810731E-2</v>
      </c>
      <c r="BK137" s="235">
        <f t="shared" si="64"/>
        <v>1.712618424641248E-2</v>
      </c>
      <c r="BL137" s="235">
        <f t="shared" si="65"/>
        <v>2.0379689605035604E-2</v>
      </c>
      <c r="BM137" s="235">
        <f t="shared" si="66"/>
        <v>2.3594455861947229E-2</v>
      </c>
      <c r="BN137" s="235">
        <f t="shared" si="67"/>
        <v>0</v>
      </c>
    </row>
    <row r="138" spans="1:66">
      <c r="A138" s="233" t="str">
        <f>A130</f>
        <v xml:space="preserve">USA </v>
      </c>
      <c r="B138" s="237"/>
      <c r="C138" s="237"/>
      <c r="D138" s="237"/>
      <c r="E138" s="237"/>
      <c r="F138" s="237"/>
      <c r="G138" s="237"/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2">
        <f>ExportsVeneer!AD$11</f>
        <v>3.0705429999999998</v>
      </c>
      <c r="AD138" s="232">
        <f>ExportsVeneer!AE$11</f>
        <v>2.2947380000000002</v>
      </c>
      <c r="AE138" s="232">
        <f>ExportsVeneer!AF$11</f>
        <v>3.146369</v>
      </c>
      <c r="AF138" s="232">
        <f>ExportsVeneer!AG$11</f>
        <v>2.5216909999999997</v>
      </c>
      <c r="AG138" s="232">
        <f>ExportsVeneer!AH$11</f>
        <v>4.5290929999999996</v>
      </c>
      <c r="AH138" s="232">
        <f>ExportsVeneer!AI$11</f>
        <v>4.1178489999999996</v>
      </c>
      <c r="AI138" s="232">
        <f>ExportsVeneer!AJ$11</f>
        <v>5.27867</v>
      </c>
      <c r="AJ138" s="232">
        <f>ExportsVeneer!AK$11</f>
        <v>5.9392009999999997</v>
      </c>
      <c r="AK138" s="232">
        <f>ExportsVeneer!AL$11</f>
        <v>6.0256349999999994</v>
      </c>
      <c r="AL138" s="232">
        <f>ExportsVeneer!AM$11</f>
        <v>3.2803079999999998</v>
      </c>
      <c r="AM138" s="232">
        <f>ExportsVeneer!AN$11</f>
        <v>2.6860029999999999</v>
      </c>
      <c r="AN138" s="232">
        <f>ExportsVeneer!AO$11</f>
        <v>3.5578339999999997</v>
      </c>
      <c r="AO138" s="232">
        <f>ExportsVeneer!AP$11</f>
        <v>5.3227549999999999</v>
      </c>
      <c r="AP138" s="232">
        <f>ExportsVeneer!AQ$11</f>
        <v>4.1076290000000002</v>
      </c>
      <c r="AQ138" s="232">
        <f>ExportsVeneer!AR$11</f>
        <v>4.9143239999999997</v>
      </c>
      <c r="AR138" s="232">
        <f>ExportsVeneer!AS$11</f>
        <v>3.4236119999999999</v>
      </c>
      <c r="AS138" s="232">
        <f>ExportsVeneer!AT$11</f>
        <v>3.2189779999999999</v>
      </c>
      <c r="AT138" s="232">
        <f>ExportsVeneer!AU$11</f>
        <v>3.6492969999999998</v>
      </c>
      <c r="AU138" s="232">
        <f>ExportsVeneer!AV$11</f>
        <v>3.813069</v>
      </c>
      <c r="AV138" s="232">
        <f>ExportsVeneer!AW$11</f>
        <v>0</v>
      </c>
      <c r="AW138" s="232">
        <f>ExportsVeneer!AX$11</f>
        <v>0</v>
      </c>
      <c r="AX138" s="232">
        <f>ExportsVeneer!AY$11</f>
        <v>0</v>
      </c>
      <c r="AY138" s="232">
        <f>ExportsVeneer!AZ$11</f>
        <v>0</v>
      </c>
      <c r="AZ138" s="232">
        <f>ExportsVeneer!BA$11</f>
        <v>0</v>
      </c>
      <c r="BA138" s="232">
        <f>ExportsVeneer!BB$11</f>
        <v>0</v>
      </c>
      <c r="BB138" s="232">
        <f>ExportsVeneer!BC$11</f>
        <v>0</v>
      </c>
      <c r="BC138" s="235">
        <f t="shared" si="63"/>
        <v>7.906029481514508E-2</v>
      </c>
      <c r="BD138" s="235">
        <f t="shared" si="63"/>
        <v>8.7558314901992229E-2</v>
      </c>
      <c r="BE138" s="235">
        <f t="shared" si="63"/>
        <v>5.5559558073232262E-2</v>
      </c>
      <c r="BF138" s="235">
        <f t="shared" si="63"/>
        <v>7.5123426813435423E-2</v>
      </c>
      <c r="BG138" s="235">
        <f t="shared" si="63"/>
        <v>0.11356919716515847</v>
      </c>
      <c r="BH138" s="235">
        <f t="shared" si="63"/>
        <v>9.3043696364655135E-2</v>
      </c>
      <c r="BI138" s="235">
        <f t="shared" si="63"/>
        <v>0.10135791678952288</v>
      </c>
      <c r="BJ138" s="235">
        <f t="shared" si="63"/>
        <v>7.5309558684365355E-2</v>
      </c>
      <c r="BK138" s="235">
        <f t="shared" si="64"/>
        <v>7.0499273396977605E-2</v>
      </c>
      <c r="BL138" s="235">
        <f t="shared" si="65"/>
        <v>9.3147459929495996E-2</v>
      </c>
      <c r="BM138" s="235">
        <f t="shared" si="66"/>
        <v>8.9345798842312141E-2</v>
      </c>
      <c r="BN138" s="235">
        <f t="shared" si="67"/>
        <v>0</v>
      </c>
    </row>
    <row r="139" spans="1:66">
      <c r="A139" s="232" t="str">
        <f>A131</f>
        <v>Others</v>
      </c>
      <c r="B139" s="237"/>
      <c r="C139" s="237"/>
      <c r="D139" s="237"/>
      <c r="E139" s="237"/>
      <c r="F139" s="237"/>
      <c r="G139" s="237"/>
      <c r="H139" s="237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2">
        <f t="shared" ref="AC139:BB139" si="68">AC126-SUM(AC136:AC138)</f>
        <v>2.4228530000000035</v>
      </c>
      <c r="AD139" s="232">
        <f t="shared" si="68"/>
        <v>2.345710000000004</v>
      </c>
      <c r="AE139" s="232">
        <f t="shared" si="68"/>
        <v>1.4768299999999925</v>
      </c>
      <c r="AF139" s="232">
        <f t="shared" si="68"/>
        <v>1.776098999999995</v>
      </c>
      <c r="AG139" s="232">
        <f t="shared" si="68"/>
        <v>1.762816000000015</v>
      </c>
      <c r="AH139" s="232">
        <f t="shared" si="68"/>
        <v>4.3360700000000065</v>
      </c>
      <c r="AI139" s="232">
        <f t="shared" si="68"/>
        <v>2.3677989999999838</v>
      </c>
      <c r="AJ139" s="232">
        <f t="shared" si="68"/>
        <v>4.5175689999999804</v>
      </c>
      <c r="AK139" s="232">
        <f t="shared" si="68"/>
        <v>7.0032640000000015</v>
      </c>
      <c r="AL139" s="232">
        <f t="shared" si="68"/>
        <v>3.6245989999999892</v>
      </c>
      <c r="AM139" s="232">
        <f t="shared" si="68"/>
        <v>4.1793680000000037</v>
      </c>
      <c r="AN139" s="232">
        <f t="shared" si="68"/>
        <v>6.5530150000000091</v>
      </c>
      <c r="AO139" s="232">
        <f t="shared" si="68"/>
        <v>8.6259729999999948</v>
      </c>
      <c r="AP139" s="232">
        <f t="shared" si="68"/>
        <v>6.9001250000000098</v>
      </c>
      <c r="AQ139" s="232">
        <f t="shared" si="68"/>
        <v>7.2766229999999936</v>
      </c>
      <c r="AR139" s="232">
        <f t="shared" si="68"/>
        <v>9.2045960000000022</v>
      </c>
      <c r="AS139" s="232">
        <f t="shared" si="68"/>
        <v>10.773272999999996</v>
      </c>
      <c r="AT139" s="232">
        <f t="shared" si="68"/>
        <v>7.451664000000001</v>
      </c>
      <c r="AU139" s="232">
        <f t="shared" si="68"/>
        <v>6.1360500000000044</v>
      </c>
      <c r="AV139" s="232">
        <f t="shared" si="68"/>
        <v>7.1211450000000021</v>
      </c>
      <c r="AW139" s="232">
        <f t="shared" si="68"/>
        <v>0</v>
      </c>
      <c r="AX139" s="232">
        <f t="shared" si="68"/>
        <v>0</v>
      </c>
      <c r="AY139" s="232">
        <f t="shared" si="68"/>
        <v>0</v>
      </c>
      <c r="AZ139" s="232">
        <f t="shared" si="68"/>
        <v>0</v>
      </c>
      <c r="BA139" s="232">
        <f t="shared" si="68"/>
        <v>0</v>
      </c>
      <c r="BB139" s="232">
        <f t="shared" si="68"/>
        <v>0</v>
      </c>
      <c r="BC139" s="235">
        <f t="shared" si="63"/>
        <v>9.1887430371785275E-2</v>
      </c>
      <c r="BD139" s="235">
        <f t="shared" si="63"/>
        <v>9.6748165305040018E-2</v>
      </c>
      <c r="BE139" s="235">
        <f t="shared" si="63"/>
        <v>8.644958293248696E-2</v>
      </c>
      <c r="BF139" s="235">
        <f t="shared" si="63"/>
        <v>0.13836647318560821</v>
      </c>
      <c r="BG139" s="235">
        <f t="shared" si="63"/>
        <v>0.18404845392627181</v>
      </c>
      <c r="BH139" s="235">
        <f t="shared" si="63"/>
        <v>0.15629774144114936</v>
      </c>
      <c r="BI139" s="235">
        <f t="shared" si="63"/>
        <v>0.15008032611254932</v>
      </c>
      <c r="BJ139" s="235">
        <f t="shared" si="63"/>
        <v>0.20247448093647144</v>
      </c>
      <c r="BK139" s="235">
        <f t="shared" si="64"/>
        <v>0.23594691191032582</v>
      </c>
      <c r="BL139" s="235">
        <f t="shared" si="65"/>
        <v>0.19020199612365557</v>
      </c>
      <c r="BM139" s="235">
        <f t="shared" si="66"/>
        <v>0.14377665051074864</v>
      </c>
      <c r="BN139" s="235">
        <f t="shared" si="67"/>
        <v>0.2106368216251846</v>
      </c>
    </row>
    <row r="141" spans="1:66" ht="13">
      <c r="A141" s="231" t="s">
        <v>84</v>
      </c>
    </row>
    <row r="142" spans="1:66" ht="13">
      <c r="A142" s="231"/>
      <c r="B142" s="264" t="s">
        <v>118</v>
      </c>
      <c r="C142" s="264"/>
      <c r="D142" s="264"/>
      <c r="E142" s="264"/>
      <c r="F142" s="264"/>
      <c r="G142" s="264"/>
      <c r="H142" s="264"/>
      <c r="I142" s="264"/>
      <c r="J142" s="264"/>
      <c r="K142" s="264"/>
      <c r="L142" s="264"/>
      <c r="M142" s="264"/>
      <c r="N142" s="264"/>
      <c r="O142" s="264"/>
      <c r="P142" s="264"/>
      <c r="Q142" s="264"/>
      <c r="R142" s="264"/>
      <c r="S142" s="264"/>
      <c r="T142" s="264"/>
      <c r="U142" s="264"/>
      <c r="V142" s="264"/>
      <c r="W142" s="264"/>
      <c r="X142" s="264"/>
      <c r="Y142" s="264"/>
      <c r="Z142" s="264"/>
      <c r="AA142" s="264"/>
      <c r="AC142" s="264" t="s">
        <v>96</v>
      </c>
      <c r="AD142" s="264"/>
      <c r="AE142" s="264"/>
      <c r="AF142" s="264"/>
      <c r="AG142" s="264"/>
      <c r="AH142" s="264"/>
      <c r="AI142" s="264"/>
      <c r="AJ142" s="264"/>
      <c r="AK142" s="264"/>
      <c r="AL142" s="264"/>
      <c r="AM142" s="264"/>
      <c r="AN142" s="264"/>
      <c r="AO142" s="264"/>
      <c r="AP142" s="264"/>
      <c r="AQ142" s="264"/>
      <c r="AR142" s="264"/>
      <c r="AS142" s="264"/>
      <c r="AT142" s="264"/>
      <c r="AU142" s="264"/>
      <c r="AV142" s="264"/>
      <c r="AW142" s="264"/>
      <c r="AX142" s="264"/>
      <c r="AY142" s="264"/>
      <c r="AZ142" s="264"/>
      <c r="BA142" s="264"/>
      <c r="BB142" s="264"/>
    </row>
    <row r="143" spans="1:66">
      <c r="A143" s="233" t="s">
        <v>1</v>
      </c>
      <c r="B143" s="232">
        <f>1000*ExportsPlywood!C$5</f>
        <v>28.989727200000008</v>
      </c>
      <c r="C143" s="232">
        <f>1000*ExportsPlywood!D$5</f>
        <v>30.894347400000001</v>
      </c>
      <c r="D143" s="232">
        <f>1000*ExportsPlywood!E$5</f>
        <v>29.469335000000001</v>
      </c>
      <c r="E143" s="232">
        <f>1000*ExportsPlywood!F$5</f>
        <v>25.269781600000009</v>
      </c>
      <c r="F143" s="232">
        <f>1000*ExportsPlywood!G$5</f>
        <v>29.817527600000005</v>
      </c>
      <c r="G143" s="232">
        <f>1000*ExportsPlywood!H$5</f>
        <v>30.376784200000003</v>
      </c>
      <c r="H143" s="232">
        <f>1000*ExportsPlywood!I$5</f>
        <v>37.75494239999999</v>
      </c>
      <c r="I143" s="232">
        <f>1000*ExportsPlywood!J$5</f>
        <v>41.429537800000013</v>
      </c>
      <c r="J143" s="232">
        <f>1000*ExportsPlywood!K$5</f>
        <v>35.5737886</v>
      </c>
      <c r="K143" s="232">
        <f>1000*ExportsPlywood!L$5</f>
        <v>39.929587600000005</v>
      </c>
      <c r="L143" s="232">
        <f>1000*ExportsPlywood!M$5</f>
        <v>45.946252799999996</v>
      </c>
      <c r="M143" s="232">
        <f>1000*ExportsPlywood!N$5</f>
        <v>46.009807200000004</v>
      </c>
      <c r="N143" s="232">
        <f>1000*ExportsPlywood!O$5</f>
        <v>49.938716799999987</v>
      </c>
      <c r="O143" s="232">
        <f>1000*ExportsPlywood!P$5</f>
        <v>37.180922799999998</v>
      </c>
      <c r="P143" s="232">
        <f>1000*ExportsPlywood!Q$5</f>
        <v>54.614859599999996</v>
      </c>
      <c r="Q143" s="232">
        <f>1000*ExportsPlywood!R$5</f>
        <v>48.892121599999996</v>
      </c>
      <c r="R143" s="232">
        <f>1000*ExportsPlywood!S$5</f>
        <v>56.544494999999991</v>
      </c>
      <c r="S143" s="232">
        <f>1000*ExportsPlywood!T$5</f>
        <v>60.825939999999989</v>
      </c>
      <c r="T143" s="232">
        <f>1000*ExportsPlywood!U$5</f>
        <v>55.2551706</v>
      </c>
      <c r="U143" s="232">
        <f>1000*ExportsPlywood!V$5</f>
        <v>56.255595199999988</v>
      </c>
      <c r="V143" s="232">
        <f>1000*ExportsPlywood!W$5</f>
        <v>0</v>
      </c>
      <c r="W143" s="232">
        <f>1000*ExportsPlywood!X$5</f>
        <v>0</v>
      </c>
      <c r="X143" s="232">
        <f>1000*ExportsPlywood!Y$5</f>
        <v>0</v>
      </c>
      <c r="Y143" s="232">
        <f>1000*ExportsPlywood!Z$5</f>
        <v>0</v>
      </c>
      <c r="Z143" s="232">
        <f>1000*ExportsPlywood!AA$5</f>
        <v>0</v>
      </c>
      <c r="AA143" s="232">
        <f>1000*ExportsPlywood!AB$5</f>
        <v>0</v>
      </c>
      <c r="AB143" s="232"/>
      <c r="AC143" s="232">
        <f>ExportsPlywood!AD$5</f>
        <v>14.205922999999999</v>
      </c>
      <c r="AD143" s="232">
        <f>ExportsPlywood!AE$5</f>
        <v>14.599514999999998</v>
      </c>
      <c r="AE143" s="232">
        <f>ExportsPlywood!AF$5</f>
        <v>14.221133</v>
      </c>
      <c r="AF143" s="232">
        <f>ExportsPlywood!AG$5</f>
        <v>15.140080999999999</v>
      </c>
      <c r="AG143" s="232">
        <f>ExportsPlywood!AH$5</f>
        <v>19.024668999999996</v>
      </c>
      <c r="AH143" s="232">
        <f>ExportsPlywood!AI$5</f>
        <v>18.78605499999999</v>
      </c>
      <c r="AI143" s="232">
        <f>ExportsPlywood!AJ$5</f>
        <v>23.617187000000001</v>
      </c>
      <c r="AJ143" s="232">
        <f>ExportsPlywood!AK$5</f>
        <v>28.367242999999998</v>
      </c>
      <c r="AK143" s="232">
        <f>ExportsPlywood!AL$5</f>
        <v>25.774375999999997</v>
      </c>
      <c r="AL143" s="232">
        <f>ExportsPlywood!AM$5</f>
        <v>23.267130999999996</v>
      </c>
      <c r="AM143" s="232">
        <f>ExportsPlywood!AN$5</f>
        <v>21.484864999999996</v>
      </c>
      <c r="AN143" s="232">
        <f>ExportsPlywood!AO$5</f>
        <v>23.905321000000001</v>
      </c>
      <c r="AO143" s="232">
        <f>ExportsPlywood!AP$5</f>
        <v>22.660393000000003</v>
      </c>
      <c r="AP143" s="232">
        <f>ExportsPlywood!AQ$5</f>
        <v>20.282046000000005</v>
      </c>
      <c r="AQ143" s="232">
        <f>ExportsPlywood!AR$5</f>
        <v>22.229222999999998</v>
      </c>
      <c r="AR143" s="232">
        <f>ExportsPlywood!AS$5</f>
        <v>17.907806000000001</v>
      </c>
      <c r="AS143" s="232">
        <f>ExportsPlywood!AT$5</f>
        <v>21.007855000000003</v>
      </c>
      <c r="AT143" s="232">
        <f>ExportsPlywood!AU$5</f>
        <v>20.731396</v>
      </c>
      <c r="AU143" s="232">
        <f>ExportsPlywood!AV$5</f>
        <v>20.171438000000002</v>
      </c>
      <c r="AV143" s="232">
        <f>ExportsPlywood!AW$5</f>
        <v>18.707594</v>
      </c>
      <c r="AW143" s="232">
        <f>ExportsPlywood!AX$5</f>
        <v>0</v>
      </c>
      <c r="AX143" s="232">
        <f>ExportsPlywood!AY$5</f>
        <v>0</v>
      </c>
      <c r="AY143" s="232">
        <f>ExportsPlywood!AZ$5</f>
        <v>0</v>
      </c>
      <c r="AZ143" s="232">
        <f>ExportsPlywood!BA$5</f>
        <v>0</v>
      </c>
      <c r="BA143" s="232">
        <f>ExportsPlywood!BB$5</f>
        <v>0</v>
      </c>
      <c r="BB143" s="232">
        <f>ExportsPlywood!BC$5</f>
        <v>0</v>
      </c>
    </row>
    <row r="144" spans="1:66">
      <c r="B144" s="230">
        <v>2000</v>
      </c>
      <c r="C144" s="230">
        <f t="shared" ref="C144:AA144" si="69">1+B144</f>
        <v>2001</v>
      </c>
      <c r="D144" s="230">
        <f t="shared" si="69"/>
        <v>2002</v>
      </c>
      <c r="E144" s="230">
        <f t="shared" si="69"/>
        <v>2003</v>
      </c>
      <c r="F144" s="230">
        <f t="shared" si="69"/>
        <v>2004</v>
      </c>
      <c r="G144" s="230">
        <f t="shared" si="69"/>
        <v>2005</v>
      </c>
      <c r="H144" s="230">
        <f t="shared" si="69"/>
        <v>2006</v>
      </c>
      <c r="I144" s="230">
        <f t="shared" si="69"/>
        <v>2007</v>
      </c>
      <c r="J144" s="230">
        <f t="shared" si="69"/>
        <v>2008</v>
      </c>
      <c r="K144" s="230">
        <f t="shared" si="69"/>
        <v>2009</v>
      </c>
      <c r="L144" s="230">
        <f t="shared" si="69"/>
        <v>2010</v>
      </c>
      <c r="M144" s="230">
        <f t="shared" si="69"/>
        <v>2011</v>
      </c>
      <c r="N144" s="230">
        <f t="shared" si="69"/>
        <v>2012</v>
      </c>
      <c r="O144" s="230">
        <f t="shared" si="69"/>
        <v>2013</v>
      </c>
      <c r="P144" s="230">
        <f t="shared" si="69"/>
        <v>2014</v>
      </c>
      <c r="Q144" s="230">
        <f t="shared" si="69"/>
        <v>2015</v>
      </c>
      <c r="R144" s="230">
        <f t="shared" si="69"/>
        <v>2016</v>
      </c>
      <c r="S144" s="230">
        <f t="shared" si="69"/>
        <v>2017</v>
      </c>
      <c r="T144" s="230">
        <f t="shared" si="69"/>
        <v>2018</v>
      </c>
      <c r="U144" s="230">
        <f t="shared" si="69"/>
        <v>2019</v>
      </c>
      <c r="V144" s="230">
        <f t="shared" si="69"/>
        <v>2020</v>
      </c>
      <c r="W144" s="230">
        <f t="shared" si="69"/>
        <v>2021</v>
      </c>
      <c r="X144" s="230">
        <f t="shared" si="69"/>
        <v>2022</v>
      </c>
      <c r="Y144" s="230">
        <f t="shared" si="69"/>
        <v>2023</v>
      </c>
      <c r="Z144" s="230">
        <f t="shared" si="69"/>
        <v>2024</v>
      </c>
      <c r="AA144" s="230">
        <f t="shared" si="69"/>
        <v>2025</v>
      </c>
      <c r="AC144" s="230">
        <v>2000</v>
      </c>
      <c r="AD144" s="230">
        <f t="shared" ref="AD144:BB144" si="70">1+AC144</f>
        <v>2001</v>
      </c>
      <c r="AE144" s="230">
        <f t="shared" si="70"/>
        <v>2002</v>
      </c>
      <c r="AF144" s="230">
        <f t="shared" si="70"/>
        <v>2003</v>
      </c>
      <c r="AG144" s="230">
        <f t="shared" si="70"/>
        <v>2004</v>
      </c>
      <c r="AH144" s="230">
        <f t="shared" si="70"/>
        <v>2005</v>
      </c>
      <c r="AI144" s="230">
        <f t="shared" si="70"/>
        <v>2006</v>
      </c>
      <c r="AJ144" s="230">
        <f t="shared" si="70"/>
        <v>2007</v>
      </c>
      <c r="AK144" s="230">
        <f t="shared" si="70"/>
        <v>2008</v>
      </c>
      <c r="AL144" s="230">
        <f t="shared" si="70"/>
        <v>2009</v>
      </c>
      <c r="AM144" s="230">
        <f t="shared" si="70"/>
        <v>2010</v>
      </c>
      <c r="AN144" s="230">
        <f t="shared" si="70"/>
        <v>2011</v>
      </c>
      <c r="AO144" s="230">
        <f t="shared" si="70"/>
        <v>2012</v>
      </c>
      <c r="AP144" s="230">
        <f t="shared" si="70"/>
        <v>2013</v>
      </c>
      <c r="AQ144" s="230">
        <f t="shared" si="70"/>
        <v>2014</v>
      </c>
      <c r="AR144" s="230">
        <f t="shared" si="70"/>
        <v>2015</v>
      </c>
      <c r="AS144" s="230">
        <f t="shared" si="70"/>
        <v>2016</v>
      </c>
      <c r="AT144" s="230">
        <f t="shared" si="70"/>
        <v>2017</v>
      </c>
      <c r="AU144" s="230">
        <f t="shared" si="70"/>
        <v>2018</v>
      </c>
      <c r="AV144" s="230">
        <f t="shared" si="70"/>
        <v>2019</v>
      </c>
      <c r="AW144" s="230">
        <f t="shared" si="70"/>
        <v>2020</v>
      </c>
      <c r="AX144" s="230">
        <f t="shared" si="70"/>
        <v>2021</v>
      </c>
      <c r="AY144" s="230">
        <f t="shared" si="70"/>
        <v>2022</v>
      </c>
      <c r="AZ144" s="230">
        <f t="shared" si="70"/>
        <v>2023</v>
      </c>
      <c r="BA144" s="230">
        <f t="shared" si="70"/>
        <v>2024</v>
      </c>
      <c r="BB144" s="230">
        <f t="shared" si="70"/>
        <v>2025</v>
      </c>
    </row>
    <row r="145" spans="1:66">
      <c r="A145" s="233" t="s">
        <v>126</v>
      </c>
      <c r="B145" s="232">
        <f>1000*ExportsPlywood!C$17</f>
        <v>14.7539924</v>
      </c>
      <c r="C145" s="232">
        <f>1000*ExportsPlywood!D$17</f>
        <v>18.026180199999999</v>
      </c>
      <c r="D145" s="232">
        <f>1000*ExportsPlywood!E$17</f>
        <v>13.656784399999999</v>
      </c>
      <c r="E145" s="232">
        <f>1000*ExportsPlywood!F$17</f>
        <v>11.823250600000001</v>
      </c>
      <c r="F145" s="232">
        <f>1000*ExportsPlywood!G$17</f>
        <v>14.273638399999999</v>
      </c>
      <c r="G145" s="232">
        <f>1000*ExportsPlywood!H$17</f>
        <v>14.4661566</v>
      </c>
      <c r="H145" s="232">
        <f>1000*ExportsPlywood!I$17</f>
        <v>14.988810200000005</v>
      </c>
      <c r="I145" s="232">
        <f>1000*ExportsPlywood!J$17</f>
        <v>13.768017199999999</v>
      </c>
      <c r="J145" s="232">
        <f>1000*ExportsPlywood!K$17</f>
        <v>13.373358600000001</v>
      </c>
      <c r="K145" s="232">
        <f>1000*ExportsPlywood!L$17</f>
        <v>8.7685583999999981</v>
      </c>
      <c r="L145" s="232">
        <f>1000*ExportsPlywood!M$17</f>
        <v>6.3136233999999991</v>
      </c>
      <c r="M145" s="232">
        <f>1000*ExportsPlywood!N$17</f>
        <v>4.6526031999999997</v>
      </c>
      <c r="N145" s="232">
        <f>1000*ExportsPlywood!O$17</f>
        <v>3.6840607999999997</v>
      </c>
      <c r="O145" s="232">
        <f>1000*ExportsPlywood!P$17</f>
        <v>2.2753290000000002</v>
      </c>
      <c r="P145" s="232">
        <f>1000*ExportsPlywood!Q$17</f>
        <v>1.5865906000000001</v>
      </c>
      <c r="Q145" s="232">
        <f>1000*ExportsPlywood!R$17</f>
        <v>0.29281699999999994</v>
      </c>
      <c r="R145" s="232">
        <f>1000*ExportsPlywood!S$17</f>
        <v>0.27172879999999999</v>
      </c>
      <c r="S145" s="232">
        <f>1000*ExportsPlywood!T$17</f>
        <v>0.26637939999999999</v>
      </c>
      <c r="T145" s="232">
        <f>1000*ExportsPlywood!U$17</f>
        <v>0.11469919999999999</v>
      </c>
      <c r="U145" s="232">
        <f>1000*ExportsPlywood!V$17</f>
        <v>1.5401399999999997E-2</v>
      </c>
      <c r="V145" s="232">
        <f>1000*ExportsPlywood!W$17</f>
        <v>0</v>
      </c>
      <c r="W145" s="232">
        <f>1000*ExportsPlywood!X$17</f>
        <v>0</v>
      </c>
      <c r="X145" s="232">
        <f>1000*ExportsPlywood!Y$17</f>
        <v>0</v>
      </c>
      <c r="Y145" s="232">
        <f>1000*ExportsPlywood!Z$17</f>
        <v>0</v>
      </c>
      <c r="Z145" s="232">
        <f>1000*ExportsPlywood!AA$17</f>
        <v>0</v>
      </c>
      <c r="AA145" s="232">
        <f>1000*ExportsPlywood!AB$17</f>
        <v>0</v>
      </c>
      <c r="AB145" s="232"/>
      <c r="BC145" s="235">
        <f t="shared" ref="BC145:BJ149" si="71">J145/J$143</f>
        <v>0.37593293057349536</v>
      </c>
      <c r="BD145" s="235">
        <f t="shared" si="71"/>
        <v>0.21960052500016297</v>
      </c>
      <c r="BE145" s="235">
        <f t="shared" si="71"/>
        <v>0.13741323862650232</v>
      </c>
      <c r="BF145" s="235">
        <f t="shared" si="71"/>
        <v>0.10112198861811356</v>
      </c>
      <c r="BG145" s="235">
        <f t="shared" si="71"/>
        <v>7.3771635237531788E-2</v>
      </c>
      <c r="BH145" s="235">
        <f t="shared" si="71"/>
        <v>6.1196141156561079E-2</v>
      </c>
      <c r="BI145" s="235">
        <f t="shared" si="71"/>
        <v>2.9050529684049579E-2</v>
      </c>
      <c r="BJ145" s="235">
        <f t="shared" si="71"/>
        <v>5.9890426190873248E-3</v>
      </c>
      <c r="BK145" s="235">
        <f t="shared" ref="BK145:BK149" si="72">R145/R$143</f>
        <v>4.805574795565864E-3</v>
      </c>
      <c r="BL145" s="235">
        <f t="shared" ref="BL145:BL149" si="73">S145/S$143</f>
        <v>4.3793716956943051E-3</v>
      </c>
      <c r="BM145" s="235">
        <f t="shared" ref="BM145:BM149" si="74">T145/T$143</f>
        <v>2.0758093542109159E-3</v>
      </c>
      <c r="BN145" s="235">
        <f t="shared" ref="BN145:BN149" si="75">U145/U$143</f>
        <v>2.7377543416339146E-4</v>
      </c>
    </row>
    <row r="146" spans="1:66">
      <c r="A146" s="234" t="str">
        <f>ExportsPlywood!B$8</f>
        <v xml:space="preserve">Mali </v>
      </c>
      <c r="B146" s="232">
        <f>1000*ExportsPlywood!C$8</f>
        <v>3.2449368000000005</v>
      </c>
      <c r="C146" s="232">
        <f>1000*ExportsPlywood!D$8</f>
        <v>3.6757042000000006</v>
      </c>
      <c r="D146" s="232">
        <f>1000*ExportsPlywood!E$8</f>
        <v>4.7005182000000003</v>
      </c>
      <c r="E146" s="232">
        <f>1000*ExportsPlywood!F$8</f>
        <v>3.0765028000000005</v>
      </c>
      <c r="F146" s="232">
        <f>1000*ExportsPlywood!G$8</f>
        <v>3.2212278000000003</v>
      </c>
      <c r="G146" s="232">
        <f>1000*ExportsPlywood!H$8</f>
        <v>2.7531504</v>
      </c>
      <c r="H146" s="232">
        <f>1000*ExportsPlywood!I$8</f>
        <v>2.6006750000000003</v>
      </c>
      <c r="I146" s="232">
        <f>1000*ExportsPlywood!J$8</f>
        <v>4.6833094000000006</v>
      </c>
      <c r="J146" s="232">
        <f>1000*ExportsPlywood!K$8</f>
        <v>2.6862401999999999</v>
      </c>
      <c r="K146" s="232">
        <f>1000*ExportsPlywood!L$8</f>
        <v>5.4333467999999998</v>
      </c>
      <c r="L146" s="232">
        <f>1000*ExportsPlywood!M$8</f>
        <v>10.239105800000001</v>
      </c>
      <c r="M146" s="232">
        <f>1000*ExportsPlywood!N$8</f>
        <v>7.2302341999999999</v>
      </c>
      <c r="N146" s="232">
        <f>1000*ExportsPlywood!O$8</f>
        <v>7.8899967999999987</v>
      </c>
      <c r="O146" s="232">
        <f>1000*ExportsPlywood!P$8</f>
        <v>7.7505427999999998</v>
      </c>
      <c r="P146" s="232">
        <f>1000*ExportsPlywood!Q$8</f>
        <v>9.0023499999999981</v>
      </c>
      <c r="Q146" s="232">
        <f>1000*ExportsPlywood!R$8</f>
        <v>10.1569048</v>
      </c>
      <c r="R146" s="232">
        <f>1000*ExportsPlywood!S$8</f>
        <v>10.6824312</v>
      </c>
      <c r="S146" s="232">
        <f>1000*ExportsPlywood!T$8</f>
        <v>10.747881199999998</v>
      </c>
      <c r="T146" s="232">
        <f>1000*ExportsPlywood!U$8</f>
        <v>12.409606999999999</v>
      </c>
      <c r="U146" s="232">
        <f>1000*ExportsPlywood!V$8</f>
        <v>14.526248799999999</v>
      </c>
      <c r="V146" s="232">
        <f>1000*ExportsPlywood!W$8</f>
        <v>0</v>
      </c>
      <c r="W146" s="232">
        <f>1000*ExportsPlywood!X$8</f>
        <v>0</v>
      </c>
      <c r="X146" s="232">
        <f>1000*ExportsPlywood!Y$8</f>
        <v>0</v>
      </c>
      <c r="Y146" s="232">
        <f>1000*ExportsPlywood!Z$8</f>
        <v>0</v>
      </c>
      <c r="Z146" s="232">
        <f>1000*ExportsPlywood!AA$8</f>
        <v>0</v>
      </c>
      <c r="AA146" s="232">
        <f>1000*ExportsPlywood!AB$8</f>
        <v>0</v>
      </c>
      <c r="AB146" s="232"/>
      <c r="BC146" s="235">
        <f t="shared" si="71"/>
        <v>7.5511782852389242E-2</v>
      </c>
      <c r="BD146" s="235">
        <f t="shared" si="71"/>
        <v>0.13607320101648129</v>
      </c>
      <c r="BE146" s="235">
        <f t="shared" si="71"/>
        <v>0.22284963791432413</v>
      </c>
      <c r="BF146" s="235">
        <f t="shared" si="71"/>
        <v>0.15714550092702842</v>
      </c>
      <c r="BG146" s="235">
        <f t="shared" si="71"/>
        <v>0.1579935830469717</v>
      </c>
      <c r="BH146" s="235">
        <f t="shared" si="71"/>
        <v>0.20845482619382433</v>
      </c>
      <c r="BI146" s="235">
        <f t="shared" si="71"/>
        <v>0.1648333450993619</v>
      </c>
      <c r="BJ146" s="235">
        <f t="shared" si="71"/>
        <v>0.20774113430986804</v>
      </c>
      <c r="BK146" s="235">
        <f t="shared" si="72"/>
        <v>0.18892079945182996</v>
      </c>
      <c r="BL146" s="235">
        <f t="shared" si="73"/>
        <v>0.17669897415477673</v>
      </c>
      <c r="BM146" s="235">
        <f t="shared" si="74"/>
        <v>0.22458725337823859</v>
      </c>
      <c r="BN146" s="235">
        <f t="shared" si="75"/>
        <v>0.25821873803585677</v>
      </c>
    </row>
    <row r="147" spans="1:66">
      <c r="A147" s="234" t="str">
        <f>ExportsPlywood!B$11</f>
        <v xml:space="preserve">Niger </v>
      </c>
      <c r="B147" s="232">
        <f>1000*ExportsPlywood!C$11</f>
        <v>0.10794140000000001</v>
      </c>
      <c r="C147" s="232">
        <f>1000*ExportsPlywood!D$11</f>
        <v>0</v>
      </c>
      <c r="D147" s="232">
        <f>1000*ExportsPlywood!E$11</f>
        <v>4.2000000000000003E-2</v>
      </c>
      <c r="E147" s="232">
        <f>1000*ExportsPlywood!F$11</f>
        <v>0</v>
      </c>
      <c r="F147" s="232">
        <f>1000*ExportsPlywood!G$11</f>
        <v>0</v>
      </c>
      <c r="G147" s="232">
        <f>1000*ExportsPlywood!H$11</f>
        <v>0</v>
      </c>
      <c r="H147" s="232">
        <f>1000*ExportsPlywood!I$11</f>
        <v>0.393484</v>
      </c>
      <c r="I147" s="232">
        <f>1000*ExportsPlywood!J$11</f>
        <v>0.55187439999999999</v>
      </c>
      <c r="J147" s="232">
        <f>1000*ExportsPlywood!K$11</f>
        <v>3.1205873999999998</v>
      </c>
      <c r="K147" s="232">
        <f>1000*ExportsPlywood!L$11</f>
        <v>4.9892023999999999</v>
      </c>
      <c r="L147" s="232">
        <f>1000*ExportsPlywood!M$11</f>
        <v>7.1679272000000012</v>
      </c>
      <c r="M147" s="232">
        <f>1000*ExportsPlywood!N$11</f>
        <v>9.2696953999999998</v>
      </c>
      <c r="N147" s="232">
        <f>1000*ExportsPlywood!O$11</f>
        <v>11.032036399999999</v>
      </c>
      <c r="O147" s="232">
        <f>1000*ExportsPlywood!P$11</f>
        <v>7.0266336000000011</v>
      </c>
      <c r="P147" s="232">
        <f>1000*ExportsPlywood!Q$11</f>
        <v>16.938156199999995</v>
      </c>
      <c r="Q147" s="232">
        <f>1000*ExportsPlywood!R$11</f>
        <v>15.701186200000002</v>
      </c>
      <c r="R147" s="232">
        <f>1000*ExportsPlywood!S$11</f>
        <v>15.546881000000001</v>
      </c>
      <c r="S147" s="232">
        <f>1000*ExportsPlywood!T$11</f>
        <v>16.5339636</v>
      </c>
      <c r="T147" s="232">
        <f>1000*ExportsPlywood!U$11</f>
        <v>16.185717799999999</v>
      </c>
      <c r="U147" s="232">
        <f>1000*ExportsPlywood!V$11</f>
        <v>18.660398399999998</v>
      </c>
      <c r="V147" s="232">
        <f>1000*ExportsPlywood!W$11</f>
        <v>0</v>
      </c>
      <c r="W147" s="232">
        <f>1000*ExportsPlywood!X$11</f>
        <v>0</v>
      </c>
      <c r="X147" s="232">
        <f>1000*ExportsPlywood!Y$11</f>
        <v>0</v>
      </c>
      <c r="Y147" s="232">
        <f>1000*ExportsPlywood!Z$11</f>
        <v>0</v>
      </c>
      <c r="Z147" s="232">
        <f>1000*ExportsPlywood!AA$11</f>
        <v>0</v>
      </c>
      <c r="AA147" s="232">
        <f>1000*ExportsPlywood!AB$11</f>
        <v>0</v>
      </c>
      <c r="AB147" s="232"/>
      <c r="BC147" s="235">
        <f t="shared" si="71"/>
        <v>8.7721536637230701E-2</v>
      </c>
      <c r="BD147" s="235">
        <f t="shared" si="71"/>
        <v>0.12495001075342935</v>
      </c>
      <c r="BE147" s="235">
        <f t="shared" si="71"/>
        <v>0.15600678538903617</v>
      </c>
      <c r="BF147" s="235">
        <f t="shared" si="71"/>
        <v>0.20147216352604058</v>
      </c>
      <c r="BG147" s="235">
        <f t="shared" si="71"/>
        <v>0.22091149126202622</v>
      </c>
      <c r="BH147" s="235">
        <f t="shared" si="71"/>
        <v>0.18898491674875809</v>
      </c>
      <c r="BI147" s="235">
        <f t="shared" si="71"/>
        <v>0.31013823571195259</v>
      </c>
      <c r="BJ147" s="235">
        <f t="shared" si="71"/>
        <v>0.32113939191380897</v>
      </c>
      <c r="BK147" s="235">
        <f t="shared" si="72"/>
        <v>0.27494950657884565</v>
      </c>
      <c r="BL147" s="235">
        <f t="shared" si="73"/>
        <v>0.27182421841733978</v>
      </c>
      <c r="BM147" s="235">
        <f t="shared" si="74"/>
        <v>0.29292675462303247</v>
      </c>
      <c r="BN147" s="235">
        <f t="shared" si="75"/>
        <v>0.33170742098912148</v>
      </c>
    </row>
    <row r="148" spans="1:66">
      <c r="A148" s="234" t="str">
        <f>ExportsPlywood!B$12</f>
        <v xml:space="preserve">Senegal </v>
      </c>
      <c r="B148" s="232">
        <f>1000*ExportsPlywood!C$12</f>
        <v>3.8083766000000003</v>
      </c>
      <c r="C148" s="232">
        <f>1000*ExportsPlywood!D$12</f>
        <v>3.2059145999999998</v>
      </c>
      <c r="D148" s="232">
        <f>1000*ExportsPlywood!E$12</f>
        <v>3.6600634000000003</v>
      </c>
      <c r="E148" s="232">
        <f>1000*ExportsPlywood!F$12</f>
        <v>3.995292000000001</v>
      </c>
      <c r="F148" s="232">
        <f>1000*ExportsPlywood!G$12</f>
        <v>4.7725496000000014</v>
      </c>
      <c r="G148" s="232">
        <f>1000*ExportsPlywood!H$12</f>
        <v>4.3441397999999998</v>
      </c>
      <c r="H148" s="232">
        <f>1000*ExportsPlywood!I$12</f>
        <v>5.8766036000000001</v>
      </c>
      <c r="I148" s="232">
        <f>1000*ExportsPlywood!J$12</f>
        <v>7.3856916000000012</v>
      </c>
      <c r="J148" s="232">
        <f>1000*ExportsPlywood!K$12</f>
        <v>6.8009732000000014</v>
      </c>
      <c r="K148" s="232">
        <f>1000*ExportsPlywood!L$12</f>
        <v>6.2904954000000002</v>
      </c>
      <c r="L148" s="232">
        <f>1000*ExportsPlywood!M$12</f>
        <v>8.9834080000000007</v>
      </c>
      <c r="M148" s="232">
        <f>1000*ExportsPlywood!N$12</f>
        <v>11.148106200000001</v>
      </c>
      <c r="N148" s="232">
        <f>1000*ExportsPlywood!O$12</f>
        <v>11.936145199999999</v>
      </c>
      <c r="O148" s="232">
        <f>1000*ExportsPlywood!P$12</f>
        <v>8.7608457999999985</v>
      </c>
      <c r="P148" s="232">
        <f>1000*ExportsPlywood!Q$12</f>
        <v>11.186677599999999</v>
      </c>
      <c r="Q148" s="232">
        <f>1000*ExportsPlywood!R$12</f>
        <v>10.834682599999999</v>
      </c>
      <c r="R148" s="232">
        <f>1000*ExportsPlywood!S$12</f>
        <v>13.020578199999999</v>
      </c>
      <c r="S148" s="232">
        <f>1000*ExportsPlywood!T$12</f>
        <v>13.7211508</v>
      </c>
      <c r="T148" s="232">
        <f>1000*ExportsPlywood!U$12</f>
        <v>10.541266400000001</v>
      </c>
      <c r="U148" s="232">
        <f>1000*ExportsPlywood!V$12</f>
        <v>10.182243400000001</v>
      </c>
      <c r="V148" s="232">
        <f>1000*ExportsPlywood!W$12</f>
        <v>0</v>
      </c>
      <c r="W148" s="232">
        <f>1000*ExportsPlywood!X$12</f>
        <v>0</v>
      </c>
      <c r="X148" s="232">
        <f>1000*ExportsPlywood!Y$12</f>
        <v>0</v>
      </c>
      <c r="Y148" s="232">
        <f>1000*ExportsPlywood!Z$12</f>
        <v>0</v>
      </c>
      <c r="Z148" s="232">
        <f>1000*ExportsPlywood!AA$12</f>
        <v>0</v>
      </c>
      <c r="AA148" s="232">
        <f>1000*ExportsPlywood!AB$12</f>
        <v>0</v>
      </c>
      <c r="AB148" s="232"/>
      <c r="BC148" s="235">
        <f t="shared" si="71"/>
        <v>0.19117933365129408</v>
      </c>
      <c r="BD148" s="235">
        <f t="shared" si="71"/>
        <v>0.15753970371584802</v>
      </c>
      <c r="BE148" s="235">
        <f t="shared" si="71"/>
        <v>0.1955199271440913</v>
      </c>
      <c r="BF148" s="235">
        <f t="shared" si="71"/>
        <v>0.24229847674736615</v>
      </c>
      <c r="BG148" s="235">
        <f t="shared" si="71"/>
        <v>0.23901585713151527</v>
      </c>
      <c r="BH148" s="235">
        <f t="shared" si="71"/>
        <v>0.23562744386753087</v>
      </c>
      <c r="BI148" s="235">
        <f t="shared" si="71"/>
        <v>0.20482846027493953</v>
      </c>
      <c r="BJ148" s="235">
        <f t="shared" si="71"/>
        <v>0.22160385447458267</v>
      </c>
      <c r="BK148" s="235">
        <f t="shared" si="72"/>
        <v>0.23027136770785558</v>
      </c>
      <c r="BL148" s="235">
        <f t="shared" si="73"/>
        <v>0.22558057960140038</v>
      </c>
      <c r="BM148" s="235">
        <f t="shared" si="74"/>
        <v>0.19077429832421874</v>
      </c>
      <c r="BN148" s="235">
        <f t="shared" si="75"/>
        <v>0.1809996563684034</v>
      </c>
    </row>
    <row r="149" spans="1:66">
      <c r="A149" s="233" t="s">
        <v>19</v>
      </c>
      <c r="B149" s="232">
        <f t="shared" ref="B149:AA149" si="76">B143-SUM(B145:B148)</f>
        <v>7.0744800000000083</v>
      </c>
      <c r="C149" s="232">
        <f t="shared" si="76"/>
        <v>5.9865484000000002</v>
      </c>
      <c r="D149" s="232">
        <f t="shared" si="76"/>
        <v>7.4099689999999967</v>
      </c>
      <c r="E149" s="232">
        <f t="shared" si="76"/>
        <v>6.3747362000000081</v>
      </c>
      <c r="F149" s="232">
        <f t="shared" si="76"/>
        <v>7.5501118000000034</v>
      </c>
      <c r="G149" s="232">
        <f t="shared" si="76"/>
        <v>8.8133374000000018</v>
      </c>
      <c r="H149" s="232">
        <f t="shared" si="76"/>
        <v>13.895369599999984</v>
      </c>
      <c r="I149" s="232">
        <f t="shared" si="76"/>
        <v>15.040645200000011</v>
      </c>
      <c r="J149" s="232">
        <f t="shared" si="76"/>
        <v>9.5926291999999975</v>
      </c>
      <c r="K149" s="232">
        <f t="shared" si="76"/>
        <v>14.447984600000005</v>
      </c>
      <c r="L149" s="232">
        <f t="shared" si="76"/>
        <v>13.242188399999989</v>
      </c>
      <c r="M149" s="232">
        <f t="shared" si="76"/>
        <v>13.709168200000001</v>
      </c>
      <c r="N149" s="232">
        <f t="shared" si="76"/>
        <v>15.39647759999999</v>
      </c>
      <c r="O149" s="232">
        <f t="shared" si="76"/>
        <v>11.367571599999998</v>
      </c>
      <c r="P149" s="232">
        <f t="shared" si="76"/>
        <v>15.901085200000004</v>
      </c>
      <c r="Q149" s="232">
        <f t="shared" si="76"/>
        <v>11.906530999999994</v>
      </c>
      <c r="R149" s="232">
        <f t="shared" si="76"/>
        <v>17.022875799999987</v>
      </c>
      <c r="S149" s="232">
        <f t="shared" si="76"/>
        <v>19.556564999999992</v>
      </c>
      <c r="T149" s="232">
        <f t="shared" si="76"/>
        <v>16.003880199999998</v>
      </c>
      <c r="U149" s="232">
        <f t="shared" si="76"/>
        <v>12.871303199999986</v>
      </c>
      <c r="V149" s="232">
        <f t="shared" si="76"/>
        <v>0</v>
      </c>
      <c r="W149" s="232">
        <f t="shared" si="76"/>
        <v>0</v>
      </c>
      <c r="X149" s="232">
        <f t="shared" si="76"/>
        <v>0</v>
      </c>
      <c r="Y149" s="232">
        <f t="shared" si="76"/>
        <v>0</v>
      </c>
      <c r="Z149" s="232">
        <f t="shared" si="76"/>
        <v>0</v>
      </c>
      <c r="AA149" s="232">
        <f t="shared" si="76"/>
        <v>0</v>
      </c>
      <c r="AB149" s="232"/>
      <c r="BC149" s="235">
        <f t="shared" si="71"/>
        <v>0.26965441628559061</v>
      </c>
      <c r="BD149" s="235">
        <f t="shared" si="71"/>
        <v>0.36183655951407834</v>
      </c>
      <c r="BE149" s="235">
        <f t="shared" si="71"/>
        <v>0.28821041092604599</v>
      </c>
      <c r="BF149" s="235">
        <f t="shared" si="71"/>
        <v>0.2979618701814512</v>
      </c>
      <c r="BG149" s="235">
        <f t="shared" si="71"/>
        <v>0.30830743332195498</v>
      </c>
      <c r="BH149" s="235">
        <f t="shared" si="71"/>
        <v>0.30573667203332561</v>
      </c>
      <c r="BI149" s="235">
        <f t="shared" si="71"/>
        <v>0.29114942922969639</v>
      </c>
      <c r="BJ149" s="235">
        <f t="shared" si="71"/>
        <v>0.24352657668265298</v>
      </c>
      <c r="BK149" s="235">
        <f t="shared" si="72"/>
        <v>0.30105275146590293</v>
      </c>
      <c r="BL149" s="235">
        <f t="shared" si="73"/>
        <v>0.32151685613078884</v>
      </c>
      <c r="BM149" s="235">
        <f t="shared" si="74"/>
        <v>0.28963588432029919</v>
      </c>
      <c r="BN149" s="235">
        <f t="shared" si="75"/>
        <v>0.22880040917245487</v>
      </c>
    </row>
    <row r="150" spans="1:66">
      <c r="A150" s="233"/>
      <c r="B150" s="236"/>
      <c r="C150" s="236"/>
      <c r="D150" s="236"/>
      <c r="E150" s="236"/>
      <c r="F150" s="236"/>
      <c r="G150" s="236"/>
      <c r="H150" s="236"/>
      <c r="I150" s="236"/>
      <c r="J150" s="236"/>
      <c r="K150" s="236"/>
      <c r="L150" s="236"/>
      <c r="M150" s="236"/>
      <c r="N150" s="236"/>
      <c r="O150" s="236"/>
      <c r="P150" s="236"/>
      <c r="Q150" s="236"/>
      <c r="R150" s="236"/>
      <c r="S150" s="236"/>
      <c r="T150" s="236"/>
      <c r="U150" s="236"/>
      <c r="V150" s="236"/>
      <c r="W150" s="236"/>
      <c r="X150" s="236"/>
      <c r="Y150" s="236"/>
      <c r="Z150" s="236"/>
      <c r="AA150" s="236"/>
      <c r="AB150" s="236"/>
    </row>
    <row r="151" spans="1:66">
      <c r="A151" s="233"/>
      <c r="B151" s="236"/>
      <c r="C151" s="236"/>
      <c r="D151" s="236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6"/>
      <c r="Q151" s="236"/>
      <c r="R151" s="236"/>
      <c r="S151" s="236"/>
      <c r="T151" s="236"/>
      <c r="U151" s="236"/>
      <c r="V151" s="236"/>
      <c r="W151" s="236"/>
      <c r="X151" s="236"/>
      <c r="Y151" s="236"/>
      <c r="Z151" s="236"/>
      <c r="AA151" s="236"/>
      <c r="AB151" s="236"/>
    </row>
    <row r="152" spans="1:66">
      <c r="AB152" s="236"/>
    </row>
    <row r="153" spans="1:66">
      <c r="AB153" s="236"/>
    </row>
    <row r="154" spans="1:66">
      <c r="AB154" s="236"/>
    </row>
    <row r="155" spans="1:66">
      <c r="A155" s="232" t="str">
        <f>A145</f>
        <v>EU-28</v>
      </c>
      <c r="B155" s="232"/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>
        <f>ExportsPlywood!AD$17</f>
        <v>8.0912299999999995</v>
      </c>
      <c r="AD155" s="232">
        <f>ExportsPlywood!AE$17</f>
        <v>9.245118999999999</v>
      </c>
      <c r="AE155" s="232">
        <f>ExportsPlywood!AF$17</f>
        <v>7.6241159999999999</v>
      </c>
      <c r="AF155" s="232">
        <f>ExportsPlywood!AG$17</f>
        <v>7.791976</v>
      </c>
      <c r="AG155" s="232">
        <f>ExportsPlywood!AH$17</f>
        <v>9.7881140000000002</v>
      </c>
      <c r="AH155" s="232">
        <f>ExportsPlywood!AI$17</f>
        <v>9.9278080000000006</v>
      </c>
      <c r="AI155" s="232">
        <f>ExportsPlywood!AJ$17</f>
        <v>10.498977</v>
      </c>
      <c r="AJ155" s="232">
        <f>ExportsPlywood!AK$17</f>
        <v>11.072317999999997</v>
      </c>
      <c r="AK155" s="232">
        <f>ExportsPlywood!AL$17</f>
        <v>11.492486</v>
      </c>
      <c r="AL155" s="232">
        <f>ExportsPlywood!AM$17</f>
        <v>7.3304</v>
      </c>
      <c r="AM155" s="232">
        <f>ExportsPlywood!AN$17</f>
        <v>5.4204419999999995</v>
      </c>
      <c r="AN155" s="232">
        <f>ExportsPlywood!AO$17</f>
        <v>4.2153980000000004</v>
      </c>
      <c r="AO155" s="232">
        <f>ExportsPlywood!AP$17</f>
        <v>3.0311690000000002</v>
      </c>
      <c r="AP155" s="232">
        <f>ExportsPlywood!AQ$17</f>
        <v>1.634442</v>
      </c>
      <c r="AQ155" s="232">
        <f>ExportsPlywood!AR$17</f>
        <v>1.244899</v>
      </c>
      <c r="AR155" s="232">
        <f>ExportsPlywood!AS$17</f>
        <v>0.27532499999999999</v>
      </c>
      <c r="AS155" s="232">
        <f>ExportsPlywood!AT$17</f>
        <v>0.26363099999999995</v>
      </c>
      <c r="AT155" s="232">
        <f>ExportsPlywood!AU$17</f>
        <v>0.31369399999999997</v>
      </c>
      <c r="AU155" s="232">
        <f>ExportsPlywood!AV$17</f>
        <v>0.131137</v>
      </c>
      <c r="AV155" s="232">
        <f>ExportsPlywood!AW$17</f>
        <v>2.2024999999999999E-2</v>
      </c>
      <c r="AW155" s="232">
        <f>ExportsPlywood!AX$17</f>
        <v>0</v>
      </c>
      <c r="AX155" s="232">
        <f>ExportsPlywood!AY$17</f>
        <v>0</v>
      </c>
      <c r="AY155" s="232">
        <f>ExportsPlywood!AZ$17</f>
        <v>0</v>
      </c>
      <c r="AZ155" s="232">
        <f>ExportsPlywood!BA$17</f>
        <v>0</v>
      </c>
      <c r="BA155" s="232">
        <f>ExportsPlywood!BB$17</f>
        <v>0</v>
      </c>
      <c r="BB155" s="232">
        <f>ExportsPlywood!BC$17</f>
        <v>0</v>
      </c>
      <c r="BC155" s="235">
        <f t="shared" ref="BC155:BJ159" si="77">AK155/AK$143</f>
        <v>0.44588804012170852</v>
      </c>
      <c r="BD155" s="235">
        <f t="shared" si="77"/>
        <v>0.31505388438308107</v>
      </c>
      <c r="BE155" s="235">
        <f t="shared" si="77"/>
        <v>0.25229118265346329</v>
      </c>
      <c r="BF155" s="235">
        <f t="shared" si="77"/>
        <v>0.1763372263438755</v>
      </c>
      <c r="BG155" s="235">
        <f t="shared" si="77"/>
        <v>0.13376506753435388</v>
      </c>
      <c r="BH155" s="235">
        <f t="shared" si="77"/>
        <v>8.0585656890828444E-2</v>
      </c>
      <c r="BI155" s="235">
        <f t="shared" si="77"/>
        <v>5.6002812154073045E-2</v>
      </c>
      <c r="BJ155" s="235">
        <f t="shared" si="77"/>
        <v>1.537458022495888E-2</v>
      </c>
      <c r="BK155" s="235">
        <f t="shared" ref="BK155:BK159" si="78">AS155/AS$143</f>
        <v>1.2549163158256754E-2</v>
      </c>
      <c r="BL155" s="235">
        <f t="shared" ref="BL155:BL159" si="79">AT155/AT$143</f>
        <v>1.5131349572406989E-2</v>
      </c>
      <c r="BM155" s="235">
        <f t="shared" ref="BM155:BM159" si="80">AU155/AU$143</f>
        <v>6.5011230235543938E-3</v>
      </c>
      <c r="BN155" s="235">
        <f t="shared" ref="BN155:BN159" si="81">AV155/AV$143</f>
        <v>1.1773293775778969E-3</v>
      </c>
    </row>
    <row r="156" spans="1:66">
      <c r="A156" s="232" t="str">
        <f>A146</f>
        <v xml:space="preserve">Mali </v>
      </c>
      <c r="AC156" s="232">
        <f>ExportsPlywood!AD$8</f>
        <v>1.2947029999999999</v>
      </c>
      <c r="AD156" s="232">
        <f>ExportsPlywood!AE$8</f>
        <v>1.3153919999999997</v>
      </c>
      <c r="AE156" s="232">
        <f>ExportsPlywood!AF$8</f>
        <v>1.8861689999999998</v>
      </c>
      <c r="AF156" s="232">
        <f>ExportsPlywood!AG$8</f>
        <v>2.254524</v>
      </c>
      <c r="AG156" s="232">
        <f>ExportsPlywood!AH$8</f>
        <v>2.5591689999999998</v>
      </c>
      <c r="AH156" s="232">
        <f>ExportsPlywood!AI$8</f>
        <v>1.8008790000000001</v>
      </c>
      <c r="AI156" s="232">
        <f>ExportsPlywood!AJ$8</f>
        <v>1.5879099999999999</v>
      </c>
      <c r="AJ156" s="232">
        <f>ExportsPlywood!AK$8</f>
        <v>3.1639140000000001</v>
      </c>
      <c r="AK156" s="232">
        <f>ExportsPlywood!AL$8</f>
        <v>2.1644029999999996</v>
      </c>
      <c r="AL156" s="232">
        <f>ExportsPlywood!AM$8</f>
        <v>2.8502049999999999</v>
      </c>
      <c r="AM156" s="232">
        <f>ExportsPlywood!AN$8</f>
        <v>2.9721329999999999</v>
      </c>
      <c r="AN156" s="232">
        <f>ExportsPlywood!AO$8</f>
        <v>4.1344709999999996</v>
      </c>
      <c r="AO156" s="232">
        <f>ExportsPlywood!AP$8</f>
        <v>3.2820489999999998</v>
      </c>
      <c r="AP156" s="232">
        <f>ExportsPlywood!AQ$8</f>
        <v>2.8157540000000001</v>
      </c>
      <c r="AQ156" s="232">
        <f>ExportsPlywood!AR$8</f>
        <v>3.5706359999999999</v>
      </c>
      <c r="AR156" s="232">
        <f>ExportsPlywood!AS$8</f>
        <v>4.4319660000000001</v>
      </c>
      <c r="AS156" s="232">
        <f>ExportsPlywood!AT$8</f>
        <v>5.0752419999999994</v>
      </c>
      <c r="AT156" s="232">
        <f>ExportsPlywood!AU$8</f>
        <v>4.0827919999999995</v>
      </c>
      <c r="AU156" s="232">
        <f>ExportsPlywood!AV$8</f>
        <v>4.6984729999999999</v>
      </c>
      <c r="AV156" s="232">
        <f>ExportsPlywood!AW$8</f>
        <v>5.8487529999999994</v>
      </c>
      <c r="AW156" s="232">
        <f>ExportsPlywood!AX$8</f>
        <v>0</v>
      </c>
      <c r="AX156" s="232">
        <f>ExportsPlywood!AY$8</f>
        <v>0</v>
      </c>
      <c r="AY156" s="232">
        <f>ExportsPlywood!AZ$8</f>
        <v>0</v>
      </c>
      <c r="AZ156" s="232">
        <f>ExportsPlywood!BA$8</f>
        <v>0</v>
      </c>
      <c r="BA156" s="232">
        <f>ExportsPlywood!BB$8</f>
        <v>0</v>
      </c>
      <c r="BB156" s="232">
        <f>ExportsPlywood!BC$8</f>
        <v>0</v>
      </c>
      <c r="BC156" s="235">
        <f t="shared" si="77"/>
        <v>8.397499128591901E-2</v>
      </c>
      <c r="BD156" s="235">
        <f t="shared" si="77"/>
        <v>0.12249920284542175</v>
      </c>
      <c r="BE156" s="235">
        <f t="shared" si="77"/>
        <v>0.13833612638478299</v>
      </c>
      <c r="BF156" s="235">
        <f t="shared" si="77"/>
        <v>0.17295191309081354</v>
      </c>
      <c r="BG156" s="235">
        <f t="shared" si="77"/>
        <v>0.1448363671362628</v>
      </c>
      <c r="BH156" s="235">
        <f t="shared" si="77"/>
        <v>0.13882987939185226</v>
      </c>
      <c r="BI156" s="235">
        <f t="shared" si="77"/>
        <v>0.16062801655280531</v>
      </c>
      <c r="BJ156" s="235">
        <f t="shared" si="77"/>
        <v>0.24748793905853123</v>
      </c>
      <c r="BK156" s="235">
        <f t="shared" si="78"/>
        <v>0.24158782512541135</v>
      </c>
      <c r="BL156" s="235">
        <f t="shared" si="79"/>
        <v>0.1969376302493088</v>
      </c>
      <c r="BM156" s="235">
        <f t="shared" si="80"/>
        <v>0.23292702285280797</v>
      </c>
      <c r="BN156" s="235">
        <f t="shared" si="81"/>
        <v>0.31264057793856331</v>
      </c>
    </row>
    <row r="157" spans="1:66">
      <c r="A157" s="232" t="str">
        <f>A147</f>
        <v xml:space="preserve">Niger </v>
      </c>
      <c r="AC157" s="232">
        <f>ExportsPlywood!AD$11</f>
        <v>3.5715999999999998E-2</v>
      </c>
      <c r="AD157" s="232">
        <f>ExportsPlywood!AE$11</f>
        <v>0</v>
      </c>
      <c r="AE157" s="232">
        <f>ExportsPlywood!AF$11</f>
        <v>6.4440000000000001E-3</v>
      </c>
      <c r="AF157" s="232">
        <f>ExportsPlywood!AG$11</f>
        <v>0</v>
      </c>
      <c r="AG157" s="232">
        <f>ExportsPlywood!AH$11</f>
        <v>0</v>
      </c>
      <c r="AH157" s="232">
        <f>ExportsPlywood!AI$11</f>
        <v>0</v>
      </c>
      <c r="AI157" s="232">
        <f>ExportsPlywood!AJ$11</f>
        <v>0.54711100000000001</v>
      </c>
      <c r="AJ157" s="232">
        <f>ExportsPlywood!AK$11</f>
        <v>0.31324600000000002</v>
      </c>
      <c r="AK157" s="232">
        <f>ExportsPlywood!AL$11</f>
        <v>1.683808</v>
      </c>
      <c r="AL157" s="232">
        <f>ExportsPlywood!AM$11</f>
        <v>1.4012979999999999</v>
      </c>
      <c r="AM157" s="232">
        <f>ExportsPlywood!AN$11</f>
        <v>1.864101</v>
      </c>
      <c r="AN157" s="232">
        <f>ExportsPlywood!AO$11</f>
        <v>2.071202</v>
      </c>
      <c r="AO157" s="232">
        <f>ExportsPlywood!AP$11</f>
        <v>2.4439609999999998</v>
      </c>
      <c r="AP157" s="232">
        <f>ExportsPlywood!AQ$11</f>
        <v>3.5122949999999999</v>
      </c>
      <c r="AQ157" s="232">
        <f>ExportsPlywood!AR$11</f>
        <v>4.166029</v>
      </c>
      <c r="AR157" s="232">
        <f>ExportsPlywood!AS$11</f>
        <v>3.4490909999999997</v>
      </c>
      <c r="AS157" s="232">
        <f>ExportsPlywood!AT$11</f>
        <v>3.3695499999999998</v>
      </c>
      <c r="AT157" s="232">
        <f>ExportsPlywood!AU$11</f>
        <v>3.4366049999999997</v>
      </c>
      <c r="AU157" s="232">
        <f>ExportsPlywood!AV$11</f>
        <v>3.5299179999999999</v>
      </c>
      <c r="AV157" s="232">
        <f>ExportsPlywood!AW$11</f>
        <v>3.8014869999999998</v>
      </c>
      <c r="AW157" s="232">
        <f>ExportsPlywood!AX$11</f>
        <v>0</v>
      </c>
      <c r="AX157" s="232">
        <f>ExportsPlywood!AY$11</f>
        <v>0</v>
      </c>
      <c r="AY157" s="232">
        <f>ExportsPlywood!AZ$11</f>
        <v>0</v>
      </c>
      <c r="AZ157" s="232">
        <f>ExportsPlywood!BA$11</f>
        <v>0</v>
      </c>
      <c r="BA157" s="232">
        <f>ExportsPlywood!BB$11</f>
        <v>0</v>
      </c>
      <c r="BB157" s="232">
        <f>ExportsPlywood!BC$11</f>
        <v>0</v>
      </c>
      <c r="BC157" s="235">
        <f t="shared" si="77"/>
        <v>6.532875907451649E-2</v>
      </c>
      <c r="BD157" s="235">
        <f t="shared" si="77"/>
        <v>6.0226505794805568E-2</v>
      </c>
      <c r="BE157" s="235">
        <f t="shared" si="77"/>
        <v>8.676344952598028E-2</v>
      </c>
      <c r="BF157" s="235">
        <f t="shared" si="77"/>
        <v>8.6641881947537955E-2</v>
      </c>
      <c r="BG157" s="235">
        <f t="shared" si="77"/>
        <v>0.10785165994252613</v>
      </c>
      <c r="BH157" s="235">
        <f t="shared" si="77"/>
        <v>0.17317261779211027</v>
      </c>
      <c r="BI157" s="235">
        <f t="shared" si="77"/>
        <v>0.18741226357754387</v>
      </c>
      <c r="BJ157" s="235">
        <f t="shared" si="77"/>
        <v>0.19260265607076599</v>
      </c>
      <c r="BK157" s="235">
        <f t="shared" si="78"/>
        <v>0.16039476662419838</v>
      </c>
      <c r="BL157" s="235">
        <f t="shared" si="79"/>
        <v>0.16576814219360816</v>
      </c>
      <c r="BM157" s="235">
        <f t="shared" si="80"/>
        <v>0.17499585304726414</v>
      </c>
      <c r="BN157" s="235">
        <f t="shared" si="81"/>
        <v>0.20320555385155353</v>
      </c>
    </row>
    <row r="158" spans="1:66">
      <c r="A158" s="232" t="str">
        <f>A148</f>
        <v xml:space="preserve">Senegal </v>
      </c>
      <c r="AC158" s="232">
        <f>ExportsPlywood!AD$12</f>
        <v>1.868331</v>
      </c>
      <c r="AD158" s="232">
        <f>ExportsPlywood!AE$12</f>
        <v>1.5976509999999999</v>
      </c>
      <c r="AE158" s="232">
        <f>ExportsPlywood!AF$12</f>
        <v>1.6946359999999998</v>
      </c>
      <c r="AF158" s="232">
        <f>ExportsPlywood!AG$12</f>
        <v>2.1886390000000002</v>
      </c>
      <c r="AG158" s="232">
        <f>ExportsPlywood!AH$12</f>
        <v>2.7879130000000001</v>
      </c>
      <c r="AH158" s="232">
        <f>ExportsPlywood!AI$12</f>
        <v>2.532937</v>
      </c>
      <c r="AI158" s="232">
        <f>ExportsPlywood!AJ$12</f>
        <v>3.5994899999999999</v>
      </c>
      <c r="AJ158" s="232">
        <f>ExportsPlywood!AK$12</f>
        <v>4.7589119999999996</v>
      </c>
      <c r="AK158" s="232">
        <f>ExportsPlywood!AL$12</f>
        <v>4.9768299999999996</v>
      </c>
      <c r="AL158" s="232">
        <f>ExportsPlywood!AM$12</f>
        <v>4.1474089999999997</v>
      </c>
      <c r="AM158" s="232">
        <f>ExportsPlywood!AN$12</f>
        <v>5.6554589999999996</v>
      </c>
      <c r="AN158" s="232">
        <f>ExportsPlywood!AO$12</f>
        <v>7.0130969999999992</v>
      </c>
      <c r="AO158" s="232">
        <f>ExportsPlywood!AP$12</f>
        <v>7.2386799999999996</v>
      </c>
      <c r="AP158" s="232">
        <f>ExportsPlywood!AQ$12</f>
        <v>5.6675509999999996</v>
      </c>
      <c r="AQ158" s="232">
        <f>ExportsPlywood!AR$12</f>
        <v>6.1633959999999997</v>
      </c>
      <c r="AR158" s="232">
        <f>ExportsPlywood!AS$12</f>
        <v>5.030742</v>
      </c>
      <c r="AS158" s="232">
        <f>ExportsPlywood!AT$12</f>
        <v>6.0859419999999993</v>
      </c>
      <c r="AT158" s="232">
        <f>ExportsPlywood!AU$12</f>
        <v>6.6618619999999993</v>
      </c>
      <c r="AU158" s="232">
        <f>ExportsPlywood!AV$12</f>
        <v>5.7224709999999996</v>
      </c>
      <c r="AV158" s="232">
        <f>ExportsPlywood!AW$12</f>
        <v>5.3076780000000001</v>
      </c>
      <c r="AW158" s="232">
        <f>ExportsPlywood!AX$12</f>
        <v>0</v>
      </c>
      <c r="AX158" s="232">
        <f>ExportsPlywood!AY$12</f>
        <v>0</v>
      </c>
      <c r="AY158" s="232">
        <f>ExportsPlywood!AZ$12</f>
        <v>0</v>
      </c>
      <c r="AZ158" s="232">
        <f>ExportsPlywood!BA$12</f>
        <v>0</v>
      </c>
      <c r="BA158" s="232">
        <f>ExportsPlywood!BB$12</f>
        <v>0</v>
      </c>
      <c r="BB158" s="232">
        <f>ExportsPlywood!BC$12</f>
        <v>0</v>
      </c>
      <c r="BC158" s="235">
        <f t="shared" si="77"/>
        <v>0.19309216254158781</v>
      </c>
      <c r="BD158" s="235">
        <f t="shared" si="77"/>
        <v>0.17825184377051045</v>
      </c>
      <c r="BE158" s="235">
        <f t="shared" si="77"/>
        <v>0.26322990626191978</v>
      </c>
      <c r="BF158" s="235">
        <f t="shared" si="77"/>
        <v>0.29336970626748743</v>
      </c>
      <c r="BG158" s="235">
        <f t="shared" si="77"/>
        <v>0.31944194436521905</v>
      </c>
      <c r="BH158" s="235">
        <f t="shared" si="77"/>
        <v>0.27943684774208666</v>
      </c>
      <c r="BI158" s="235">
        <f t="shared" si="77"/>
        <v>0.27726547167213178</v>
      </c>
      <c r="BJ158" s="235">
        <f t="shared" si="77"/>
        <v>0.28092453090010022</v>
      </c>
      <c r="BK158" s="235">
        <f t="shared" si="78"/>
        <v>0.28969840090766041</v>
      </c>
      <c r="BL158" s="235">
        <f t="shared" si="79"/>
        <v>0.32134169835933862</v>
      </c>
      <c r="BM158" s="235">
        <f t="shared" si="80"/>
        <v>0.28369177249534711</v>
      </c>
      <c r="BN158" s="235">
        <f t="shared" si="81"/>
        <v>0.28371783137906459</v>
      </c>
    </row>
    <row r="159" spans="1:66">
      <c r="A159" s="232" t="str">
        <f>A149</f>
        <v>Others</v>
      </c>
      <c r="AC159" s="232">
        <f t="shared" ref="AC159:BB159" si="82">AC143-SUM(AC155:AC158)</f>
        <v>2.9159429999999986</v>
      </c>
      <c r="AD159" s="232">
        <f t="shared" si="82"/>
        <v>2.4413530000000012</v>
      </c>
      <c r="AE159" s="232">
        <f t="shared" si="82"/>
        <v>3.0097680000000011</v>
      </c>
      <c r="AF159" s="232">
        <f t="shared" si="82"/>
        <v>2.9049419999999984</v>
      </c>
      <c r="AG159" s="232">
        <f t="shared" si="82"/>
        <v>3.8894729999999953</v>
      </c>
      <c r="AH159" s="232">
        <f t="shared" si="82"/>
        <v>4.5244309999999892</v>
      </c>
      <c r="AI159" s="232">
        <f t="shared" si="82"/>
        <v>7.383699</v>
      </c>
      <c r="AJ159" s="232">
        <f t="shared" si="82"/>
        <v>9.0588530000000027</v>
      </c>
      <c r="AK159" s="232">
        <f t="shared" si="82"/>
        <v>5.4568489999999983</v>
      </c>
      <c r="AL159" s="232">
        <f t="shared" si="82"/>
        <v>7.5378189999999954</v>
      </c>
      <c r="AM159" s="232">
        <f t="shared" si="82"/>
        <v>5.5727299999999964</v>
      </c>
      <c r="AN159" s="232">
        <f t="shared" si="82"/>
        <v>6.471153000000001</v>
      </c>
      <c r="AO159" s="232">
        <f t="shared" si="82"/>
        <v>6.6645340000000033</v>
      </c>
      <c r="AP159" s="232">
        <f t="shared" si="82"/>
        <v>6.6520040000000051</v>
      </c>
      <c r="AQ159" s="232">
        <f t="shared" si="82"/>
        <v>7.084263</v>
      </c>
      <c r="AR159" s="232">
        <f t="shared" si="82"/>
        <v>4.7206820000000018</v>
      </c>
      <c r="AS159" s="232">
        <f t="shared" si="82"/>
        <v>6.2134900000000037</v>
      </c>
      <c r="AT159" s="232">
        <f t="shared" si="82"/>
        <v>6.2364430000000013</v>
      </c>
      <c r="AU159" s="232">
        <f t="shared" si="82"/>
        <v>6.0894390000000023</v>
      </c>
      <c r="AV159" s="232">
        <f t="shared" si="82"/>
        <v>3.7276510000000016</v>
      </c>
      <c r="AW159" s="232">
        <f t="shared" si="82"/>
        <v>0</v>
      </c>
      <c r="AX159" s="232">
        <f t="shared" si="82"/>
        <v>0</v>
      </c>
      <c r="AY159" s="232">
        <f t="shared" si="82"/>
        <v>0</v>
      </c>
      <c r="AZ159" s="232">
        <f t="shared" si="82"/>
        <v>0</v>
      </c>
      <c r="BA159" s="232">
        <f t="shared" si="82"/>
        <v>0</v>
      </c>
      <c r="BB159" s="232">
        <f t="shared" si="82"/>
        <v>0</v>
      </c>
      <c r="BC159" s="235">
        <f t="shared" si="77"/>
        <v>0.21171604697626817</v>
      </c>
      <c r="BD159" s="235">
        <f t="shared" si="77"/>
        <v>0.32396856320618117</v>
      </c>
      <c r="BE159" s="235">
        <f t="shared" si="77"/>
        <v>0.25937933517385364</v>
      </c>
      <c r="BF159" s="235">
        <f t="shared" si="77"/>
        <v>0.27069927235028557</v>
      </c>
      <c r="BG159" s="235">
        <f t="shared" si="77"/>
        <v>0.29410496102163819</v>
      </c>
      <c r="BH159" s="235">
        <f t="shared" si="77"/>
        <v>0.32797499818312231</v>
      </c>
      <c r="BI159" s="235">
        <f t="shared" si="77"/>
        <v>0.31869143604344607</v>
      </c>
      <c r="BJ159" s="235">
        <f t="shared" si="77"/>
        <v>0.26361029374564376</v>
      </c>
      <c r="BK159" s="235">
        <f t="shared" si="78"/>
        <v>0.29576984418447305</v>
      </c>
      <c r="BL159" s="235">
        <f t="shared" si="79"/>
        <v>0.30082117962533739</v>
      </c>
      <c r="BM159" s="235">
        <f t="shared" si="80"/>
        <v>0.30188422858102637</v>
      </c>
      <c r="BN159" s="235">
        <f t="shared" si="81"/>
        <v>0.19925870745324073</v>
      </c>
    </row>
    <row r="160" spans="1:66">
      <c r="A160" s="232"/>
      <c r="B160" s="236"/>
      <c r="C160" s="236"/>
      <c r="D160" s="236"/>
      <c r="E160" s="236"/>
      <c r="F160" s="236"/>
      <c r="G160" s="236"/>
      <c r="H160" s="236"/>
      <c r="I160" s="236"/>
      <c r="J160" s="236"/>
      <c r="K160" s="236"/>
      <c r="L160" s="236"/>
      <c r="M160" s="236"/>
      <c r="N160" s="236"/>
      <c r="O160" s="236"/>
      <c r="P160" s="236"/>
      <c r="Q160" s="236"/>
      <c r="R160" s="236"/>
      <c r="S160" s="236"/>
      <c r="T160" s="236"/>
      <c r="U160" s="236"/>
      <c r="V160" s="236"/>
      <c r="W160" s="236"/>
      <c r="X160" s="236"/>
      <c r="Y160" s="236"/>
      <c r="Z160" s="236"/>
      <c r="AA160" s="236"/>
      <c r="AB160" s="238"/>
    </row>
    <row r="161" spans="1:66" ht="13">
      <c r="A161" s="231" t="s">
        <v>85</v>
      </c>
    </row>
    <row r="162" spans="1:66" ht="13">
      <c r="A162" s="231"/>
      <c r="B162" s="264" t="s">
        <v>119</v>
      </c>
      <c r="C162" s="264"/>
      <c r="D162" s="264"/>
      <c r="E162" s="264"/>
      <c r="F162" s="264"/>
      <c r="G162" s="264"/>
      <c r="H162" s="264"/>
      <c r="I162" s="264"/>
      <c r="J162" s="264"/>
      <c r="K162" s="264"/>
      <c r="L162" s="264"/>
      <c r="M162" s="264"/>
      <c r="N162" s="264"/>
      <c r="O162" s="264"/>
      <c r="P162" s="264"/>
      <c r="Q162" s="264"/>
      <c r="R162" s="264"/>
      <c r="S162" s="264"/>
      <c r="T162" s="264"/>
      <c r="U162" s="264"/>
      <c r="V162" s="264"/>
      <c r="W162" s="264"/>
      <c r="X162" s="264"/>
      <c r="Y162" s="264"/>
      <c r="Z162" s="264"/>
      <c r="AA162" s="264"/>
      <c r="AC162" s="264" t="s">
        <v>96</v>
      </c>
      <c r="AD162" s="264"/>
      <c r="AE162" s="264"/>
      <c r="AF162" s="264"/>
      <c r="AG162" s="264"/>
      <c r="AH162" s="264"/>
      <c r="AI162" s="264"/>
      <c r="AJ162" s="264"/>
      <c r="AK162" s="264"/>
      <c r="AL162" s="264"/>
      <c r="AM162" s="264"/>
      <c r="AN162" s="264"/>
      <c r="AO162" s="264"/>
      <c r="AP162" s="264"/>
      <c r="AQ162" s="264"/>
      <c r="AR162" s="264"/>
      <c r="AS162" s="264"/>
      <c r="AT162" s="264"/>
      <c r="AU162" s="264"/>
      <c r="AV162" s="264"/>
      <c r="AW162" s="264"/>
      <c r="AX162" s="264"/>
      <c r="AY162" s="264"/>
      <c r="AZ162" s="264"/>
      <c r="BA162" s="264"/>
      <c r="BB162" s="264"/>
    </row>
    <row r="163" spans="1:66">
      <c r="A163" s="233" t="s">
        <v>1</v>
      </c>
      <c r="B163" s="232">
        <f>1000*'ExportsMouldings&amp;Joinery'!C$5</f>
        <v>80.874087560000021</v>
      </c>
      <c r="C163" s="232">
        <f>1000*'ExportsMouldings&amp;Joinery'!D$5</f>
        <v>99.591593219999993</v>
      </c>
      <c r="D163" s="232">
        <f>1000*'ExportsMouldings&amp;Joinery'!E$5</f>
        <v>91.707869679999988</v>
      </c>
      <c r="E163" s="232">
        <f>1000*'ExportsMouldings&amp;Joinery'!F$5</f>
        <v>118.48535272000001</v>
      </c>
      <c r="F163" s="232">
        <f>1000*'ExportsMouldings&amp;Joinery'!G$5</f>
        <v>160.25894248000003</v>
      </c>
      <c r="G163" s="232">
        <f>1000*'ExportsMouldings&amp;Joinery'!H$5</f>
        <v>107.03077336</v>
      </c>
      <c r="H163" s="232">
        <f>1000*'ExportsMouldings&amp;Joinery'!I$5</f>
        <v>76.495206759999988</v>
      </c>
      <c r="I163" s="232">
        <f>1000*'ExportsMouldings&amp;Joinery'!J$5</f>
        <v>89.163237380000027</v>
      </c>
      <c r="J163" s="232">
        <f>1000*'ExportsMouldings&amp;Joinery'!K$5</f>
        <v>71.129086560000005</v>
      </c>
      <c r="K163" s="232">
        <f>1000*'ExportsMouldings&amp;Joinery'!L$5</f>
        <v>68.798105599999985</v>
      </c>
      <c r="L163" s="232">
        <f>1000*'ExportsMouldings&amp;Joinery'!M$5</f>
        <v>107.43554905999994</v>
      </c>
      <c r="M163" s="232">
        <f>1000*'ExportsMouldings&amp;Joinery'!N$5</f>
        <v>78.080919560000012</v>
      </c>
      <c r="N163" s="232">
        <f>1000*'ExportsMouldings&amp;Joinery'!O$5</f>
        <v>45.150573719999997</v>
      </c>
      <c r="O163" s="232">
        <f>1000*'ExportsMouldings&amp;Joinery'!P$5</f>
        <v>35.052701039999995</v>
      </c>
      <c r="P163" s="232">
        <f>1000*'ExportsMouldings&amp;Joinery'!Q$5</f>
        <v>39.999602719999984</v>
      </c>
      <c r="Q163" s="232">
        <f>1000*'ExportsMouldings&amp;Joinery'!R$5</f>
        <v>31.634346799999989</v>
      </c>
      <c r="R163" s="232">
        <f>1000*'ExportsMouldings&amp;Joinery'!S$5</f>
        <v>28.363534005714286</v>
      </c>
      <c r="S163" s="232">
        <f>1000*'ExportsMouldings&amp;Joinery'!T$5</f>
        <v>25.693868479999999</v>
      </c>
      <c r="T163" s="232">
        <f>1000*'ExportsMouldings&amp;Joinery'!U$5</f>
        <v>31.512873280000004</v>
      </c>
      <c r="U163" s="232">
        <f>1000*'ExportsMouldings&amp;Joinery'!V$5</f>
        <v>25.156537140000008</v>
      </c>
      <c r="V163" s="232">
        <f>1000*'ExportsMouldings&amp;Joinery'!W$5</f>
        <v>0</v>
      </c>
      <c r="W163" s="232">
        <f>1000*'ExportsMouldings&amp;Joinery'!X$5</f>
        <v>0</v>
      </c>
      <c r="X163" s="232">
        <f>1000*'ExportsMouldings&amp;Joinery'!Y$5</f>
        <v>0</v>
      </c>
      <c r="Y163" s="232">
        <f>1000*'ExportsMouldings&amp;Joinery'!Z$5</f>
        <v>0</v>
      </c>
      <c r="Z163" s="232">
        <f>1000*'ExportsMouldings&amp;Joinery'!AA$5</f>
        <v>0</v>
      </c>
      <c r="AA163" s="232">
        <f>1000*'ExportsMouldings&amp;Joinery'!AB$5</f>
        <v>0</v>
      </c>
      <c r="AB163" s="232"/>
      <c r="AC163" s="232">
        <f>'ExportsMouldings&amp;Joinery'!AD$5</f>
        <v>22.197341999999999</v>
      </c>
      <c r="AD163" s="232">
        <f>'ExportsMouldings&amp;Joinery'!AE$5</f>
        <v>26.737333999999993</v>
      </c>
      <c r="AE163" s="232">
        <f>'ExportsMouldings&amp;Joinery'!AF$5</f>
        <v>25.715683000000006</v>
      </c>
      <c r="AF163" s="232">
        <f>'ExportsMouldings&amp;Joinery'!AG$5</f>
        <v>35.752396999999995</v>
      </c>
      <c r="AG163" s="232">
        <f>'ExportsMouldings&amp;Joinery'!AH$5</f>
        <v>53.553256999999995</v>
      </c>
      <c r="AH163" s="232">
        <f>'ExportsMouldings&amp;Joinery'!AI$5</f>
        <v>38.404371000000005</v>
      </c>
      <c r="AI163" s="232">
        <f>'ExportsMouldings&amp;Joinery'!AJ$5</f>
        <v>28.648460999999998</v>
      </c>
      <c r="AJ163" s="232">
        <f>'ExportsMouldings&amp;Joinery'!AK$5</f>
        <v>32.421644000000001</v>
      </c>
      <c r="AK163" s="232">
        <f>'ExportsMouldings&amp;Joinery'!AL$5</f>
        <v>25.652931999999989</v>
      </c>
      <c r="AL163" s="232">
        <f>'ExportsMouldings&amp;Joinery'!AM$5</f>
        <v>19.737518999999999</v>
      </c>
      <c r="AM163" s="232">
        <f>'ExportsMouldings&amp;Joinery'!AN$5</f>
        <v>26.618501999999989</v>
      </c>
      <c r="AN163" s="232">
        <f>'ExportsMouldings&amp;Joinery'!AO$5</f>
        <v>18.615530000000003</v>
      </c>
      <c r="AO163" s="232">
        <f>'ExportsMouldings&amp;Joinery'!AP$5</f>
        <v>12.126711000000002</v>
      </c>
      <c r="AP163" s="232">
        <f>'ExportsMouldings&amp;Joinery'!AQ$5</f>
        <v>9.8290819999999997</v>
      </c>
      <c r="AQ163" s="232">
        <f>'ExportsMouldings&amp;Joinery'!AR$5</f>
        <v>12.716909999999997</v>
      </c>
      <c r="AR163" s="232">
        <f>'ExportsMouldings&amp;Joinery'!AS$5</f>
        <v>9.3075029999999987</v>
      </c>
      <c r="AS163" s="232">
        <f>'ExportsMouldings&amp;Joinery'!AT$5</f>
        <v>8.9292890000000007</v>
      </c>
      <c r="AT163" s="232">
        <f>'ExportsMouldings&amp;Joinery'!AU$5</f>
        <v>6.6619440000000001</v>
      </c>
      <c r="AU163" s="232">
        <f>'ExportsMouldings&amp;Joinery'!AV$5</f>
        <v>7.4690950000000003</v>
      </c>
      <c r="AV163" s="232">
        <f>'ExportsMouldings&amp;Joinery'!AW$5</f>
        <v>6.7018529999999998</v>
      </c>
      <c r="AW163" s="232">
        <f>'ExportsMouldings&amp;Joinery'!AX$5</f>
        <v>0</v>
      </c>
      <c r="AX163" s="232">
        <f>'ExportsMouldings&amp;Joinery'!AY$5</f>
        <v>0</v>
      </c>
      <c r="AY163" s="232">
        <f>'ExportsMouldings&amp;Joinery'!AZ$5</f>
        <v>0</v>
      </c>
      <c r="AZ163" s="232">
        <f>'ExportsMouldings&amp;Joinery'!BA$5</f>
        <v>0</v>
      </c>
      <c r="BA163" s="232">
        <f>'ExportsMouldings&amp;Joinery'!BB$5</f>
        <v>0</v>
      </c>
      <c r="BB163" s="232">
        <f>'ExportsMouldings&amp;Joinery'!BC$5</f>
        <v>0</v>
      </c>
    </row>
    <row r="164" spans="1:66">
      <c r="B164" s="230">
        <v>2000</v>
      </c>
      <c r="C164" s="230">
        <f t="shared" ref="C164:AA164" si="83">1+B164</f>
        <v>2001</v>
      </c>
      <c r="D164" s="230">
        <f t="shared" si="83"/>
        <v>2002</v>
      </c>
      <c r="E164" s="230">
        <f t="shared" si="83"/>
        <v>2003</v>
      </c>
      <c r="F164" s="230">
        <f t="shared" si="83"/>
        <v>2004</v>
      </c>
      <c r="G164" s="230">
        <f t="shared" si="83"/>
        <v>2005</v>
      </c>
      <c r="H164" s="230">
        <f t="shared" si="83"/>
        <v>2006</v>
      </c>
      <c r="I164" s="230">
        <f t="shared" si="83"/>
        <v>2007</v>
      </c>
      <c r="J164" s="230">
        <f t="shared" si="83"/>
        <v>2008</v>
      </c>
      <c r="K164" s="230">
        <f t="shared" si="83"/>
        <v>2009</v>
      </c>
      <c r="L164" s="230">
        <f t="shared" si="83"/>
        <v>2010</v>
      </c>
      <c r="M164" s="230">
        <f t="shared" si="83"/>
        <v>2011</v>
      </c>
      <c r="N164" s="230">
        <f t="shared" si="83"/>
        <v>2012</v>
      </c>
      <c r="O164" s="230">
        <f t="shared" si="83"/>
        <v>2013</v>
      </c>
      <c r="P164" s="230">
        <f t="shared" si="83"/>
        <v>2014</v>
      </c>
      <c r="Q164" s="230">
        <f t="shared" si="83"/>
        <v>2015</v>
      </c>
      <c r="R164" s="230">
        <f t="shared" si="83"/>
        <v>2016</v>
      </c>
      <c r="S164" s="230">
        <f t="shared" si="83"/>
        <v>2017</v>
      </c>
      <c r="T164" s="230">
        <f t="shared" si="83"/>
        <v>2018</v>
      </c>
      <c r="U164" s="230">
        <f t="shared" si="83"/>
        <v>2019</v>
      </c>
      <c r="V164" s="230">
        <f t="shared" si="83"/>
        <v>2020</v>
      </c>
      <c r="W164" s="230">
        <f t="shared" si="83"/>
        <v>2021</v>
      </c>
      <c r="X164" s="230">
        <f t="shared" si="83"/>
        <v>2022</v>
      </c>
      <c r="Y164" s="230">
        <f t="shared" si="83"/>
        <v>2023</v>
      </c>
      <c r="Z164" s="230">
        <f t="shared" si="83"/>
        <v>2024</v>
      </c>
      <c r="AA164" s="230">
        <f t="shared" si="83"/>
        <v>2025</v>
      </c>
      <c r="AC164" s="230">
        <v>2000</v>
      </c>
      <c r="AD164" s="230">
        <f t="shared" ref="AD164:BB164" si="84">1+AC164</f>
        <v>2001</v>
      </c>
      <c r="AE164" s="230">
        <f t="shared" si="84"/>
        <v>2002</v>
      </c>
      <c r="AF164" s="230">
        <f t="shared" si="84"/>
        <v>2003</v>
      </c>
      <c r="AG164" s="230">
        <f t="shared" si="84"/>
        <v>2004</v>
      </c>
      <c r="AH164" s="230">
        <f t="shared" si="84"/>
        <v>2005</v>
      </c>
      <c r="AI164" s="230">
        <f t="shared" si="84"/>
        <v>2006</v>
      </c>
      <c r="AJ164" s="230">
        <f t="shared" si="84"/>
        <v>2007</v>
      </c>
      <c r="AK164" s="230">
        <f t="shared" si="84"/>
        <v>2008</v>
      </c>
      <c r="AL164" s="230">
        <f t="shared" si="84"/>
        <v>2009</v>
      </c>
      <c r="AM164" s="230">
        <f t="shared" si="84"/>
        <v>2010</v>
      </c>
      <c r="AN164" s="230">
        <f t="shared" si="84"/>
        <v>2011</v>
      </c>
      <c r="AO164" s="230">
        <f t="shared" si="84"/>
        <v>2012</v>
      </c>
      <c r="AP164" s="230">
        <f t="shared" si="84"/>
        <v>2013</v>
      </c>
      <c r="AQ164" s="230">
        <f t="shared" si="84"/>
        <v>2014</v>
      </c>
      <c r="AR164" s="230">
        <f t="shared" si="84"/>
        <v>2015</v>
      </c>
      <c r="AS164" s="230">
        <f t="shared" si="84"/>
        <v>2016</v>
      </c>
      <c r="AT164" s="230">
        <f t="shared" si="84"/>
        <v>2017</v>
      </c>
      <c r="AU164" s="230">
        <f t="shared" si="84"/>
        <v>2018</v>
      </c>
      <c r="AV164" s="230">
        <f t="shared" si="84"/>
        <v>2019</v>
      </c>
      <c r="AW164" s="230">
        <f t="shared" si="84"/>
        <v>2020</v>
      </c>
      <c r="AX164" s="230">
        <f t="shared" si="84"/>
        <v>2021</v>
      </c>
      <c r="AY164" s="230">
        <f t="shared" si="84"/>
        <v>2022</v>
      </c>
      <c r="AZ164" s="230">
        <f t="shared" si="84"/>
        <v>2023</v>
      </c>
      <c r="BA164" s="230">
        <f t="shared" si="84"/>
        <v>2024</v>
      </c>
      <c r="BB164" s="230">
        <f t="shared" si="84"/>
        <v>2025</v>
      </c>
    </row>
    <row r="165" spans="1:66">
      <c r="A165" s="233" t="s">
        <v>126</v>
      </c>
      <c r="B165" s="232">
        <f>1000*'ExportsMouldings&amp;Joinery'!C$10</f>
        <v>78.688678320000008</v>
      </c>
      <c r="C165" s="232">
        <f>1000*'ExportsMouldings&amp;Joinery'!D$10</f>
        <v>94.457002499999987</v>
      </c>
      <c r="D165" s="232">
        <f>1000*'ExportsMouldings&amp;Joinery'!E$10</f>
        <v>83.129244799999981</v>
      </c>
      <c r="E165" s="232">
        <f>1000*'ExportsMouldings&amp;Joinery'!F$10</f>
        <v>101.84843955999999</v>
      </c>
      <c r="F165" s="232">
        <f>1000*'ExportsMouldings&amp;Joinery'!G$10</f>
        <v>129.82748477999996</v>
      </c>
      <c r="G165" s="232">
        <f>1000*'ExportsMouldings&amp;Joinery'!H$10</f>
        <v>88.806580520000011</v>
      </c>
      <c r="H165" s="232">
        <f>1000*'ExportsMouldings&amp;Joinery'!I$10</f>
        <v>61.042364459999995</v>
      </c>
      <c r="I165" s="232">
        <f>1000*'ExportsMouldings&amp;Joinery'!J$10</f>
        <v>70.005719140000011</v>
      </c>
      <c r="J165" s="232">
        <f>1000*'ExportsMouldings&amp;Joinery'!K$10</f>
        <v>53.647694519999988</v>
      </c>
      <c r="K165" s="232">
        <f>1000*'ExportsMouldings&amp;Joinery'!L$10</f>
        <v>47.04989505999999</v>
      </c>
      <c r="L165" s="232">
        <f>1000*'ExportsMouldings&amp;Joinery'!M$10</f>
        <v>63.606146380000006</v>
      </c>
      <c r="M165" s="232">
        <f>1000*'ExportsMouldings&amp;Joinery'!N$10</f>
        <v>43.048388599999988</v>
      </c>
      <c r="N165" s="232">
        <f>1000*'ExportsMouldings&amp;Joinery'!O$10</f>
        <v>34.008260299999996</v>
      </c>
      <c r="O165" s="232">
        <f>1000*'ExportsMouldings&amp;Joinery'!P$10</f>
        <v>30.410413599999995</v>
      </c>
      <c r="P165" s="232">
        <f>1000*'ExportsMouldings&amp;Joinery'!Q$10</f>
        <v>31.677572080000001</v>
      </c>
      <c r="Q165" s="232">
        <f>1000*'ExportsMouldings&amp;Joinery'!R$10</f>
        <v>24.191133959999995</v>
      </c>
      <c r="R165" s="232">
        <f>1000*'ExportsMouldings&amp;Joinery'!S$10</f>
        <v>22.609710199999999</v>
      </c>
      <c r="S165" s="232">
        <f>1000*'ExportsMouldings&amp;Joinery'!T$10</f>
        <v>12.783962939999999</v>
      </c>
      <c r="T165" s="232">
        <f>1000*'ExportsMouldings&amp;Joinery'!U$10</f>
        <v>12.792527299999998</v>
      </c>
      <c r="U165" s="232">
        <f>1000*'ExportsMouldings&amp;Joinery'!V$10</f>
        <v>13.478531499999999</v>
      </c>
      <c r="V165" s="232">
        <f>1000*'ExportsMouldings&amp;Joinery'!W$10</f>
        <v>0</v>
      </c>
      <c r="W165" s="232">
        <f>1000*'ExportsMouldings&amp;Joinery'!X$10</f>
        <v>0</v>
      </c>
      <c r="X165" s="232">
        <f>1000*'ExportsMouldings&amp;Joinery'!Y$10</f>
        <v>0</v>
      </c>
      <c r="Y165" s="232">
        <f>1000*'ExportsMouldings&amp;Joinery'!Z$10</f>
        <v>0</v>
      </c>
      <c r="Z165" s="232">
        <f>1000*'ExportsMouldings&amp;Joinery'!AA$10</f>
        <v>0</v>
      </c>
      <c r="AA165" s="232">
        <f>1000*'ExportsMouldings&amp;Joinery'!AB$10</f>
        <v>0</v>
      </c>
      <c r="AB165" s="232"/>
      <c r="BC165" s="235">
        <f t="shared" ref="BC165:BJ165" si="85">J165/J163</f>
        <v>0.75423005010399202</v>
      </c>
      <c r="BD165" s="235">
        <f t="shared" si="85"/>
        <v>0.68388358443404584</v>
      </c>
      <c r="BE165" s="235">
        <f t="shared" si="85"/>
        <v>0.59204003643596248</v>
      </c>
      <c r="BF165" s="235">
        <f t="shared" si="85"/>
        <v>0.55133045105751033</v>
      </c>
      <c r="BG165" s="235">
        <f t="shared" si="85"/>
        <v>0.7532187854555572</v>
      </c>
      <c r="BH165" s="235">
        <f t="shared" si="85"/>
        <v>0.8675626327710807</v>
      </c>
      <c r="BI165" s="235">
        <f t="shared" si="85"/>
        <v>0.79194716761926909</v>
      </c>
      <c r="BJ165" s="235">
        <f t="shared" si="85"/>
        <v>0.76471103111255023</v>
      </c>
      <c r="BK165" s="235">
        <f t="shared" ref="BK165" si="86">R165/R163</f>
        <v>0.797140095287312</v>
      </c>
      <c r="BL165" s="235">
        <f t="shared" ref="BL165" si="87">S165/S163</f>
        <v>0.49754917014349093</v>
      </c>
      <c r="BM165" s="235">
        <f t="shared" ref="BM165" si="88">T165/T163</f>
        <v>0.40594607753901379</v>
      </c>
      <c r="BN165" s="235">
        <f t="shared" ref="BN165" si="89">U165/U163</f>
        <v>0.53578644091553196</v>
      </c>
    </row>
    <row r="166" spans="1:66">
      <c r="A166" s="233" t="s">
        <v>19</v>
      </c>
      <c r="B166" s="232">
        <f t="shared" ref="B166:AA166" si="90">B163-SUM(B165:B165)</f>
        <v>2.1854092400000127</v>
      </c>
      <c r="C166" s="232">
        <f t="shared" si="90"/>
        <v>5.1345907200000056</v>
      </c>
      <c r="D166" s="232">
        <f t="shared" si="90"/>
        <v>8.5786248800000067</v>
      </c>
      <c r="E166" s="232">
        <f t="shared" si="90"/>
        <v>16.63691316000002</v>
      </c>
      <c r="F166" s="232">
        <f t="shared" si="90"/>
        <v>30.431457700000067</v>
      </c>
      <c r="G166" s="232">
        <f t="shared" si="90"/>
        <v>18.224192839999986</v>
      </c>
      <c r="H166" s="232">
        <f t="shared" si="90"/>
        <v>15.452842299999993</v>
      </c>
      <c r="I166" s="232">
        <f t="shared" si="90"/>
        <v>19.157518240000016</v>
      </c>
      <c r="J166" s="232">
        <f t="shared" si="90"/>
        <v>17.481392040000017</v>
      </c>
      <c r="K166" s="232">
        <f t="shared" si="90"/>
        <v>21.748210539999995</v>
      </c>
      <c r="L166" s="232">
        <f t="shared" si="90"/>
        <v>43.829402679999937</v>
      </c>
      <c r="M166" s="232">
        <f t="shared" si="90"/>
        <v>35.032530960000024</v>
      </c>
      <c r="N166" s="232">
        <f t="shared" si="90"/>
        <v>11.142313420000001</v>
      </c>
      <c r="O166" s="232">
        <f t="shared" si="90"/>
        <v>4.6422874400000005</v>
      </c>
      <c r="P166" s="232">
        <f t="shared" si="90"/>
        <v>8.3220306399999835</v>
      </c>
      <c r="Q166" s="232">
        <f t="shared" si="90"/>
        <v>7.4432128399999939</v>
      </c>
      <c r="R166" s="232">
        <f t="shared" si="90"/>
        <v>5.753823805714287</v>
      </c>
      <c r="S166" s="232">
        <f t="shared" si="90"/>
        <v>12.90990554</v>
      </c>
      <c r="T166" s="232">
        <f t="shared" si="90"/>
        <v>18.720345980000005</v>
      </c>
      <c r="U166" s="232">
        <f t="shared" si="90"/>
        <v>11.678005640000009</v>
      </c>
      <c r="V166" s="232">
        <f t="shared" si="90"/>
        <v>0</v>
      </c>
      <c r="W166" s="232">
        <f t="shared" si="90"/>
        <v>0</v>
      </c>
      <c r="X166" s="232">
        <f t="shared" si="90"/>
        <v>0</v>
      </c>
      <c r="Y166" s="232">
        <f t="shared" si="90"/>
        <v>0</v>
      </c>
      <c r="Z166" s="232">
        <f t="shared" si="90"/>
        <v>0</v>
      </c>
      <c r="AA166" s="232">
        <f t="shared" si="90"/>
        <v>0</v>
      </c>
      <c r="AB166" s="232"/>
      <c r="BC166" s="235">
        <f t="shared" ref="BC166:BJ166" si="91">J166/J163</f>
        <v>0.24576994989600801</v>
      </c>
      <c r="BD166" s="235">
        <f t="shared" si="91"/>
        <v>0.31611641556595421</v>
      </c>
      <c r="BE166" s="235">
        <f t="shared" si="91"/>
        <v>0.40795996356403746</v>
      </c>
      <c r="BF166" s="235">
        <f t="shared" si="91"/>
        <v>0.44866954894248967</v>
      </c>
      <c r="BG166" s="235">
        <f t="shared" si="91"/>
        <v>0.24678121454444282</v>
      </c>
      <c r="BH166" s="235">
        <f t="shared" si="91"/>
        <v>0.1324373672289193</v>
      </c>
      <c r="BI166" s="235">
        <f t="shared" si="91"/>
        <v>0.20805283238073088</v>
      </c>
      <c r="BJ166" s="235">
        <f t="shared" si="91"/>
        <v>0.2352889688874498</v>
      </c>
      <c r="BK166" s="235">
        <f t="shared" ref="BK166" si="92">R166/R163</f>
        <v>0.20285990471268806</v>
      </c>
      <c r="BL166" s="235">
        <f t="shared" ref="BL166" si="93">S166/S163</f>
        <v>0.50245082985650902</v>
      </c>
      <c r="BM166" s="235">
        <f t="shared" ref="BM166" si="94">T166/T163</f>
        <v>0.59405392246098609</v>
      </c>
      <c r="BN166" s="235">
        <f t="shared" ref="BN166" si="95">U166/U163</f>
        <v>0.4642135590844681</v>
      </c>
    </row>
    <row r="167" spans="1:66">
      <c r="A167" s="233"/>
      <c r="B167" s="236"/>
      <c r="C167" s="236"/>
      <c r="D167" s="236"/>
      <c r="E167" s="236"/>
      <c r="F167" s="236"/>
      <c r="G167" s="236"/>
      <c r="H167" s="236"/>
      <c r="I167" s="236"/>
      <c r="J167" s="236"/>
      <c r="K167" s="236"/>
      <c r="L167" s="236"/>
      <c r="M167" s="236"/>
      <c r="N167" s="236"/>
      <c r="O167" s="236"/>
      <c r="P167" s="236"/>
      <c r="Q167" s="236"/>
      <c r="R167" s="236"/>
      <c r="S167" s="236"/>
      <c r="T167" s="236"/>
      <c r="U167" s="236"/>
      <c r="V167" s="236"/>
      <c r="W167" s="236"/>
      <c r="X167" s="236"/>
      <c r="Y167" s="236"/>
      <c r="Z167" s="236"/>
      <c r="AA167" s="236"/>
      <c r="AB167" s="236"/>
    </row>
    <row r="168" spans="1:66">
      <c r="A168" s="233"/>
      <c r="B168" s="236"/>
      <c r="C168" s="236"/>
      <c r="D168" s="236"/>
      <c r="E168" s="236"/>
      <c r="F168" s="236"/>
      <c r="G168" s="236"/>
      <c r="H168" s="236"/>
      <c r="I168" s="236"/>
      <c r="J168" s="236"/>
      <c r="K168" s="236"/>
      <c r="L168" s="236"/>
      <c r="M168" s="236"/>
      <c r="N168" s="236"/>
      <c r="O168" s="236"/>
      <c r="P168" s="236"/>
      <c r="Q168" s="236"/>
      <c r="R168" s="236"/>
      <c r="S168" s="236"/>
      <c r="T168" s="236"/>
      <c r="U168" s="236"/>
      <c r="V168" s="236"/>
      <c r="W168" s="236"/>
      <c r="X168" s="236"/>
      <c r="Y168" s="236"/>
      <c r="Z168" s="236"/>
      <c r="AA168" s="236"/>
      <c r="AB168" s="236"/>
    </row>
    <row r="169" spans="1:66">
      <c r="A169" s="232" t="str">
        <f>A165</f>
        <v>EU-28</v>
      </c>
      <c r="B169" s="232"/>
      <c r="C169" s="232"/>
      <c r="D169" s="232"/>
      <c r="E169" s="232"/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>
        <f>'ExportsMouldings&amp;Joinery'!AD$10</f>
        <v>21.930961</v>
      </c>
      <c r="AD169" s="232">
        <f>'ExportsMouldings&amp;Joinery'!AE$10</f>
        <v>25.755710999999994</v>
      </c>
      <c r="AE169" s="232">
        <f>'ExportsMouldings&amp;Joinery'!AF$10</f>
        <v>24.189041000000003</v>
      </c>
      <c r="AF169" s="232">
        <f>'ExportsMouldings&amp;Joinery'!AG$10</f>
        <v>32.672754999999995</v>
      </c>
      <c r="AG169" s="232">
        <f>'ExportsMouldings&amp;Joinery'!AH$10</f>
        <v>45.888295999999997</v>
      </c>
      <c r="AH169" s="232">
        <f>'ExportsMouldings&amp;Joinery'!AI$10</f>
        <v>33.467953000000001</v>
      </c>
      <c r="AI169" s="232">
        <f>'ExportsMouldings&amp;Joinery'!AJ$10</f>
        <v>25.603178</v>
      </c>
      <c r="AJ169" s="232">
        <f>'ExportsMouldings&amp;Joinery'!AK$10</f>
        <v>28.100970999999994</v>
      </c>
      <c r="AK169" s="232">
        <f>'ExportsMouldings&amp;Joinery'!AL$10</f>
        <v>21.063652999999999</v>
      </c>
      <c r="AL169" s="232">
        <f>'ExportsMouldings&amp;Joinery'!AM$10</f>
        <v>15.454381000000001</v>
      </c>
      <c r="AM169" s="232">
        <f>'ExportsMouldings&amp;Joinery'!AN$10</f>
        <v>19.553902000000001</v>
      </c>
      <c r="AN169" s="232">
        <f>'ExportsMouldings&amp;Joinery'!AO$10</f>
        <v>13.299396</v>
      </c>
      <c r="AO169" s="232">
        <f>'ExportsMouldings&amp;Joinery'!AP$10</f>
        <v>10.779361</v>
      </c>
      <c r="AP169" s="232">
        <f>'ExportsMouldings&amp;Joinery'!AQ$10</f>
        <v>8.8721630000000005</v>
      </c>
      <c r="AQ169" s="232">
        <f>'ExportsMouldings&amp;Joinery'!AR$10</f>
        <v>9.6155219999999968</v>
      </c>
      <c r="AR169" s="232">
        <f>'ExportsMouldings&amp;Joinery'!AS$10</f>
        <v>6.769131999999999</v>
      </c>
      <c r="AS169" s="232">
        <f>'ExportsMouldings&amp;Joinery'!AT$10</f>
        <v>6.9529639999999979</v>
      </c>
      <c r="AT169" s="232">
        <f>'ExportsMouldings&amp;Joinery'!AU$10</f>
        <v>4.4485969999999986</v>
      </c>
      <c r="AU169" s="232">
        <f>'ExportsMouldings&amp;Joinery'!AV$10</f>
        <v>4.6909689999999999</v>
      </c>
      <c r="AV169" s="232">
        <f>'ExportsMouldings&amp;Joinery'!AW$10</f>
        <v>4.2002680000000003</v>
      </c>
      <c r="AW169" s="232">
        <f>'ExportsMouldings&amp;Joinery'!AX$10</f>
        <v>0</v>
      </c>
      <c r="AX169" s="232">
        <f>'ExportsMouldings&amp;Joinery'!AY$10</f>
        <v>0</v>
      </c>
      <c r="AY169" s="232">
        <f>'ExportsMouldings&amp;Joinery'!AZ$10</f>
        <v>0</v>
      </c>
      <c r="AZ169" s="232">
        <f>'ExportsMouldings&amp;Joinery'!BA$10</f>
        <v>0</v>
      </c>
      <c r="BA169" s="232">
        <f>'ExportsMouldings&amp;Joinery'!BB$10</f>
        <v>0</v>
      </c>
      <c r="BB169" s="232">
        <f>'ExportsMouldings&amp;Joinery'!BC$10</f>
        <v>0</v>
      </c>
      <c r="BC169" s="235">
        <f t="shared" ref="BC169:BJ169" si="96">AK169/AK163</f>
        <v>0.82110119030448481</v>
      </c>
      <c r="BD169" s="235">
        <f t="shared" si="96"/>
        <v>0.7829951170661319</v>
      </c>
      <c r="BE169" s="235">
        <f t="shared" si="96"/>
        <v>0.73459813779152594</v>
      </c>
      <c r="BF169" s="235">
        <f t="shared" si="96"/>
        <v>0.71442478403784349</v>
      </c>
      <c r="BG169" s="235">
        <f t="shared" si="96"/>
        <v>0.88889402905701287</v>
      </c>
      <c r="BH169" s="235">
        <f t="shared" si="96"/>
        <v>0.90264411264449729</v>
      </c>
      <c r="BI169" s="235">
        <f t="shared" si="96"/>
        <v>0.756120944474719</v>
      </c>
      <c r="BJ169" s="235">
        <f t="shared" si="96"/>
        <v>0.727276907673304</v>
      </c>
      <c r="BK169" s="235">
        <f t="shared" ref="BK169" si="97">AS169/AS163</f>
        <v>0.77866938789863305</v>
      </c>
      <c r="BL169" s="235">
        <f t="shared" ref="BL169" si="98">AT169/AT163</f>
        <v>0.6677625930208958</v>
      </c>
      <c r="BM169" s="235">
        <f t="shared" ref="BM169" si="99">AU169/AU163</f>
        <v>0.62805052017680851</v>
      </c>
      <c r="BN169" s="235">
        <f t="shared" ref="BN169" si="100">AV169/AV163</f>
        <v>0.62673233805635553</v>
      </c>
    </row>
    <row r="170" spans="1:66">
      <c r="A170" s="232" t="str">
        <f>A166</f>
        <v>Others</v>
      </c>
      <c r="AC170" s="232">
        <f t="shared" ref="AC170:BB170" si="101">AC163-SUM(AC169:AC169)</f>
        <v>0.26638099999999909</v>
      </c>
      <c r="AD170" s="232">
        <f t="shared" si="101"/>
        <v>0.98162299999999902</v>
      </c>
      <c r="AE170" s="232">
        <f t="shared" si="101"/>
        <v>1.5266420000000025</v>
      </c>
      <c r="AF170" s="232">
        <f t="shared" si="101"/>
        <v>3.0796419999999998</v>
      </c>
      <c r="AG170" s="232">
        <f t="shared" si="101"/>
        <v>7.6649609999999981</v>
      </c>
      <c r="AH170" s="232">
        <f t="shared" si="101"/>
        <v>4.9364180000000033</v>
      </c>
      <c r="AI170" s="232">
        <f t="shared" si="101"/>
        <v>3.0452829999999977</v>
      </c>
      <c r="AJ170" s="232">
        <f t="shared" si="101"/>
        <v>4.3206730000000064</v>
      </c>
      <c r="AK170" s="232">
        <f t="shared" si="101"/>
        <v>4.5892789999999906</v>
      </c>
      <c r="AL170" s="232">
        <f t="shared" si="101"/>
        <v>4.2831379999999974</v>
      </c>
      <c r="AM170" s="232">
        <f t="shared" si="101"/>
        <v>7.064599999999988</v>
      </c>
      <c r="AN170" s="232">
        <f t="shared" si="101"/>
        <v>5.3161340000000035</v>
      </c>
      <c r="AO170" s="232">
        <f t="shared" si="101"/>
        <v>1.3473500000000023</v>
      </c>
      <c r="AP170" s="232">
        <f t="shared" si="101"/>
        <v>0.95691899999999919</v>
      </c>
      <c r="AQ170" s="232">
        <f t="shared" si="101"/>
        <v>3.101388</v>
      </c>
      <c r="AR170" s="232">
        <f t="shared" si="101"/>
        <v>2.5383709999999997</v>
      </c>
      <c r="AS170" s="232">
        <f t="shared" si="101"/>
        <v>1.9763250000000028</v>
      </c>
      <c r="AT170" s="232">
        <f t="shared" si="101"/>
        <v>2.2133470000000015</v>
      </c>
      <c r="AU170" s="232">
        <f t="shared" si="101"/>
        <v>2.7781260000000003</v>
      </c>
      <c r="AV170" s="232">
        <f t="shared" si="101"/>
        <v>2.5015849999999995</v>
      </c>
      <c r="AW170" s="232">
        <f t="shared" si="101"/>
        <v>0</v>
      </c>
      <c r="AX170" s="232">
        <f t="shared" si="101"/>
        <v>0</v>
      </c>
      <c r="AY170" s="232">
        <f t="shared" si="101"/>
        <v>0</v>
      </c>
      <c r="AZ170" s="232">
        <f t="shared" si="101"/>
        <v>0</v>
      </c>
      <c r="BA170" s="232">
        <f t="shared" si="101"/>
        <v>0</v>
      </c>
      <c r="BB170" s="232">
        <f t="shared" si="101"/>
        <v>0</v>
      </c>
      <c r="BC170" s="235">
        <f t="shared" ref="BC170:BJ170" si="102">AK170/AK163</f>
        <v>0.17889880969551522</v>
      </c>
      <c r="BD170" s="235">
        <f t="shared" si="102"/>
        <v>0.2170048829338681</v>
      </c>
      <c r="BE170" s="235">
        <f t="shared" si="102"/>
        <v>0.26540186220847406</v>
      </c>
      <c r="BF170" s="235">
        <f t="shared" si="102"/>
        <v>0.28557521596215646</v>
      </c>
      <c r="BG170" s="235">
        <f t="shared" si="102"/>
        <v>0.1111059709429871</v>
      </c>
      <c r="BH170" s="235">
        <f t="shared" si="102"/>
        <v>9.7355887355502699E-2</v>
      </c>
      <c r="BI170" s="235">
        <f t="shared" si="102"/>
        <v>0.24387905552528097</v>
      </c>
      <c r="BJ170" s="235">
        <f t="shared" si="102"/>
        <v>0.272723092326696</v>
      </c>
      <c r="BK170" s="235">
        <f t="shared" ref="BK170" si="103">AS170/AS163</f>
        <v>0.22133061210136692</v>
      </c>
      <c r="BL170" s="235">
        <f t="shared" ref="BL170" si="104">AT170/AT163</f>
        <v>0.3322374069791042</v>
      </c>
      <c r="BM170" s="235">
        <f t="shared" ref="BM170" si="105">AU170/AU163</f>
        <v>0.37194947982319149</v>
      </c>
      <c r="BN170" s="235">
        <f t="shared" ref="BN170" si="106">AV170/AV163</f>
        <v>0.37326766194364447</v>
      </c>
    </row>
  </sheetData>
  <mergeCells count="14">
    <mergeCell ref="AC38:BB38"/>
    <mergeCell ref="AC58:BB58"/>
    <mergeCell ref="B58:AA58"/>
    <mergeCell ref="B38:AA38"/>
    <mergeCell ref="AC162:BB162"/>
    <mergeCell ref="B162:AA162"/>
    <mergeCell ref="AC125:BB125"/>
    <mergeCell ref="AC84:AO84"/>
    <mergeCell ref="AC142:BB142"/>
    <mergeCell ref="B142:AA142"/>
    <mergeCell ref="B101:AA101"/>
    <mergeCell ref="B84:AA84"/>
    <mergeCell ref="B125:AA125"/>
    <mergeCell ref="AC101:BB10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  <pageSetUpPr fitToPage="1"/>
  </sheetPr>
  <dimension ref="B1:B184"/>
  <sheetViews>
    <sheetView tabSelected="1" workbookViewId="0"/>
  </sheetViews>
  <sheetFormatPr defaultRowHeight="12.5"/>
  <cols>
    <col min="1" max="1" width="1.7265625" customWidth="1"/>
    <col min="12" max="19" width="6.7265625" customWidth="1"/>
  </cols>
  <sheetData>
    <row r="1" spans="2:2" ht="9" customHeight="1"/>
    <row r="2" spans="2:2" ht="13">
      <c r="B2" s="1" t="str">
        <f>' '!$A$37</f>
        <v>Ivory Coast's exports of timber  (by product)</v>
      </c>
    </row>
    <row r="28" spans="2:2" ht="13">
      <c r="B28" s="1" t="str">
        <f>' '!$A$57</f>
        <v>Ivory Coast's exports of VPA core products  (by destination country)</v>
      </c>
    </row>
    <row r="54" spans="2:2" ht="13">
      <c r="B54" s="1" t="str">
        <f>' '!$A$83</f>
        <v>Ivory Coast's exports of logs   (by destination country)</v>
      </c>
    </row>
    <row r="80" spans="2:2" ht="13">
      <c r="B80" s="1" t="str">
        <f>' '!$A$100</f>
        <v>Ivory Coast's exports of sawn wood  (by destination country)</v>
      </c>
    </row>
    <row r="106" spans="2:2" ht="13">
      <c r="B106" s="1" t="str">
        <f>' '!$A$124</f>
        <v>Ivory Coast's exports of veneer  (by destination country)</v>
      </c>
    </row>
    <row r="132" spans="2:2" ht="13">
      <c r="B132" s="1" t="str">
        <f>' '!$A$141</f>
        <v>Ivory Coast's exports of plywood  (by destination country)</v>
      </c>
    </row>
    <row r="158" spans="2:2" ht="13">
      <c r="B158" s="1" t="str">
        <f>' '!$A$161</f>
        <v>Ivory Coast's exports of mouldings &amp; joinery  (by destination country)</v>
      </c>
    </row>
    <row r="184" spans="2:2" ht="13">
      <c r="B184" s="1" t="str">
        <f>'  '!$A$62</f>
        <v>The EU's imports of VPA core products from Ivory Coast - by member state</v>
      </c>
    </row>
  </sheetData>
  <phoneticPr fontId="1" type="noConversion"/>
  <pageMargins left="0.75" right="0.75" top="1" bottom="1" header="0.5" footer="0.5"/>
  <pageSetup paperSize="9" scale="1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D37"/>
  <sheetViews>
    <sheetView workbookViewId="0">
      <pane xSplit="2" ySplit="4" topLeftCell="C5" activePane="bottomRight" state="frozen"/>
      <selection activeCell="B2" sqref="B2:B4"/>
      <selection pane="topRight" activeCell="B2" sqref="B2:B4"/>
      <selection pane="bottomLeft" activeCell="B2" sqref="B2:B4"/>
      <selection pane="bottomRight" activeCell="B2" sqref="B2:B3"/>
    </sheetView>
  </sheetViews>
  <sheetFormatPr defaultRowHeight="12.5"/>
  <cols>
    <col min="1" max="1" width="1.7265625" customWidth="1"/>
    <col min="2" max="2" width="21.08984375" customWidth="1"/>
    <col min="3" max="22" width="5.7265625" customWidth="1"/>
    <col min="23" max="28" width="5.7265625" hidden="1" customWidth="1"/>
    <col min="29" max="29" width="1.7265625" customWidth="1"/>
    <col min="30" max="49" width="6.7265625" customWidth="1"/>
    <col min="50" max="55" width="6.7265625" hidden="1" customWidth="1"/>
  </cols>
  <sheetData>
    <row r="1" spans="2:56" ht="9" customHeight="1" thickBot="1"/>
    <row r="2" spans="2:56" ht="20" customHeight="1" thickTop="1">
      <c r="B2" s="246" t="s">
        <v>25</v>
      </c>
      <c r="C2" s="254" t="s">
        <v>3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6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2:56" ht="13" thickBot="1">
      <c r="B3" s="247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2:56" ht="20" customHeight="1" thickTop="1" thickBot="1">
      <c r="B4" s="4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0">
        <f>1+M4</f>
        <v>2011</v>
      </c>
      <c r="O4" s="60">
        <f t="shared" ref="O4:AB4" si="0">1+N4</f>
        <v>2012</v>
      </c>
      <c r="P4" s="60">
        <f t="shared" si="0"/>
        <v>2013</v>
      </c>
      <c r="Q4" s="60">
        <f t="shared" si="0"/>
        <v>2014</v>
      </c>
      <c r="R4" s="60">
        <f t="shared" si="0"/>
        <v>2015</v>
      </c>
      <c r="S4" s="60">
        <f t="shared" si="0"/>
        <v>2016</v>
      </c>
      <c r="T4" s="60">
        <f t="shared" si="0"/>
        <v>2017</v>
      </c>
      <c r="U4" s="60">
        <f t="shared" si="0"/>
        <v>2018</v>
      </c>
      <c r="V4" s="60">
        <f t="shared" si="0"/>
        <v>2019</v>
      </c>
      <c r="W4" s="60">
        <f t="shared" si="0"/>
        <v>2020</v>
      </c>
      <c r="X4" s="60">
        <f t="shared" si="0"/>
        <v>2021</v>
      </c>
      <c r="Y4" s="60">
        <f t="shared" si="0"/>
        <v>2022</v>
      </c>
      <c r="Z4" s="60">
        <f t="shared" si="0"/>
        <v>2023</v>
      </c>
      <c r="AA4" s="60">
        <f t="shared" si="0"/>
        <v>2024</v>
      </c>
      <c r="AB4" s="60">
        <f t="shared" si="0"/>
        <v>2025</v>
      </c>
      <c r="AC4" s="197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0">
        <f>1+AN4</f>
        <v>2011</v>
      </c>
      <c r="AP4" s="60">
        <f t="shared" ref="AP4:BC4" si="1">1+AO4</f>
        <v>2012</v>
      </c>
      <c r="AQ4" s="60">
        <f t="shared" si="1"/>
        <v>2013</v>
      </c>
      <c r="AR4" s="60">
        <f t="shared" si="1"/>
        <v>2014</v>
      </c>
      <c r="AS4" s="60">
        <f t="shared" si="1"/>
        <v>2015</v>
      </c>
      <c r="AT4" s="60">
        <f t="shared" si="1"/>
        <v>2016</v>
      </c>
      <c r="AU4" s="60">
        <f t="shared" si="1"/>
        <v>2017</v>
      </c>
      <c r="AV4" s="60">
        <f t="shared" si="1"/>
        <v>2018</v>
      </c>
      <c r="AW4" s="60">
        <f t="shared" si="1"/>
        <v>2019</v>
      </c>
      <c r="AX4" s="60">
        <f t="shared" si="1"/>
        <v>2020</v>
      </c>
      <c r="AY4" s="60">
        <f t="shared" si="1"/>
        <v>2021</v>
      </c>
      <c r="AZ4" s="60">
        <f t="shared" si="1"/>
        <v>2022</v>
      </c>
      <c r="BA4" s="60">
        <f t="shared" si="1"/>
        <v>2023</v>
      </c>
      <c r="BB4" s="60">
        <f t="shared" si="1"/>
        <v>2024</v>
      </c>
      <c r="BC4" s="60">
        <f t="shared" si="1"/>
        <v>2025</v>
      </c>
      <c r="BD4" s="214"/>
    </row>
    <row r="5" spans="2:56" ht="25" customHeight="1" thickTop="1">
      <c r="B5" s="7"/>
      <c r="C5" s="243" t="s">
        <v>70</v>
      </c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5"/>
      <c r="AC5" s="4"/>
      <c r="AD5" s="243" t="str">
        <f>C5</f>
        <v>Exports to all countries</v>
      </c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5"/>
      <c r="BD5" s="214"/>
    </row>
    <row r="6" spans="2:56" ht="20" customHeight="1">
      <c r="B6" s="27" t="s">
        <v>12</v>
      </c>
      <c r="C6" s="169">
        <f t="shared" ref="C6:J6" si="2">SUM(C8,C17)</f>
        <v>1.5953564093852</v>
      </c>
      <c r="D6" s="170">
        <f t="shared" si="2"/>
        <v>1.5544817345819997</v>
      </c>
      <c r="E6" s="170">
        <f t="shared" si="2"/>
        <v>1.3110416082120002</v>
      </c>
      <c r="F6" s="170">
        <f t="shared" si="2"/>
        <v>1.1523399624519997</v>
      </c>
      <c r="G6" s="170">
        <f t="shared" si="2"/>
        <v>1.3302568170919999</v>
      </c>
      <c r="H6" s="170">
        <f t="shared" si="2"/>
        <v>1.3005613711719999</v>
      </c>
      <c r="I6" s="170">
        <f t="shared" si="2"/>
        <v>1.1835191435479999</v>
      </c>
      <c r="J6" s="171">
        <f t="shared" si="2"/>
        <v>1.2410847970359999</v>
      </c>
      <c r="K6" s="171">
        <f>SUM(K8,K17)</f>
        <v>1.2094272777720003</v>
      </c>
      <c r="L6" s="171">
        <f>SUM(L8,L17)</f>
        <v>0.81109477091999993</v>
      </c>
      <c r="M6" s="170">
        <f>SUM(M8,M17)</f>
        <v>0.95132693244399991</v>
      </c>
      <c r="N6" s="170">
        <f>SUM(N8,N17)</f>
        <v>0.82839917126399998</v>
      </c>
      <c r="O6" s="170">
        <f t="shared" ref="O6:AB6" si="3">SUM(O8,O17)</f>
        <v>0.9759800043839999</v>
      </c>
      <c r="P6" s="170">
        <f t="shared" si="3"/>
        <v>0.90104900482799988</v>
      </c>
      <c r="Q6" s="170">
        <f t="shared" si="3"/>
        <v>0.99924207800800002</v>
      </c>
      <c r="R6" s="170">
        <f t="shared" si="3"/>
        <v>0.74942138476799991</v>
      </c>
      <c r="S6" s="170">
        <f t="shared" si="3"/>
        <v>0.65885136534971434</v>
      </c>
      <c r="T6" s="170">
        <f t="shared" si="3"/>
        <v>0.58957408971599989</v>
      </c>
      <c r="U6" s="170">
        <f t="shared" si="3"/>
        <v>0.57990155605199989</v>
      </c>
      <c r="V6" s="170">
        <f t="shared" si="3"/>
        <v>0.5707651482613334</v>
      </c>
      <c r="W6" s="170">
        <f t="shared" si="3"/>
        <v>0</v>
      </c>
      <c r="X6" s="170">
        <f t="shared" si="3"/>
        <v>0</v>
      </c>
      <c r="Y6" s="170">
        <f t="shared" si="3"/>
        <v>0</v>
      </c>
      <c r="Z6" s="170">
        <f t="shared" si="3"/>
        <v>0</v>
      </c>
      <c r="AA6" s="170">
        <f t="shared" si="3"/>
        <v>0</v>
      </c>
      <c r="AB6" s="170">
        <f t="shared" si="3"/>
        <v>0</v>
      </c>
      <c r="AC6" s="72"/>
      <c r="AD6" s="80">
        <f>SUM(AD8,AD17)</f>
        <v>277.14737700000001</v>
      </c>
      <c r="AE6" s="81">
        <f>SUM(AE8,AE17)</f>
        <v>276.45155599999998</v>
      </c>
      <c r="AF6" s="81">
        <f t="shared" ref="AF6:BC6" si="4">SUM(AF8,AF17)</f>
        <v>252.47406600000002</v>
      </c>
      <c r="AG6" s="81">
        <f t="shared" si="4"/>
        <v>268.67258900000002</v>
      </c>
      <c r="AH6" s="81">
        <f t="shared" si="4"/>
        <v>345.03117399999996</v>
      </c>
      <c r="AI6" s="81">
        <f t="shared" si="4"/>
        <v>339.58204499999999</v>
      </c>
      <c r="AJ6" s="81">
        <f t="shared" si="4"/>
        <v>304.42052100000001</v>
      </c>
      <c r="AK6" s="81">
        <f t="shared" si="4"/>
        <v>353.29427099999992</v>
      </c>
      <c r="AL6" s="81">
        <f t="shared" si="4"/>
        <v>372.270442</v>
      </c>
      <c r="AM6" s="81">
        <f t="shared" si="4"/>
        <v>216.22164199999997</v>
      </c>
      <c r="AN6" s="81">
        <f t="shared" si="4"/>
        <v>235.10013499999997</v>
      </c>
      <c r="AO6" s="81">
        <f t="shared" si="4"/>
        <v>204.91854500000005</v>
      </c>
      <c r="AP6" s="81">
        <f t="shared" si="4"/>
        <v>207.69278399999999</v>
      </c>
      <c r="AQ6" s="81">
        <f t="shared" si="4"/>
        <v>208.506992</v>
      </c>
      <c r="AR6" s="81">
        <f t="shared" si="4"/>
        <v>224.26114999999999</v>
      </c>
      <c r="AS6" s="81">
        <f t="shared" si="4"/>
        <v>176.00139100000001</v>
      </c>
      <c r="AT6" s="81">
        <f t="shared" si="4"/>
        <v>141.09008299999999</v>
      </c>
      <c r="AU6" s="81">
        <f t="shared" si="4"/>
        <v>143.82708400000001</v>
      </c>
      <c r="AV6" s="81">
        <f t="shared" si="4"/>
        <v>130.49345899999997</v>
      </c>
      <c r="AW6" s="81">
        <f t="shared" si="4"/>
        <v>104.043204</v>
      </c>
      <c r="AX6" s="81">
        <f t="shared" si="4"/>
        <v>0</v>
      </c>
      <c r="AY6" s="81">
        <f t="shared" si="4"/>
        <v>0</v>
      </c>
      <c r="AZ6" s="81">
        <f t="shared" si="4"/>
        <v>0</v>
      </c>
      <c r="BA6" s="81">
        <f t="shared" si="4"/>
        <v>0</v>
      </c>
      <c r="BB6" s="81">
        <f t="shared" si="4"/>
        <v>0</v>
      </c>
      <c r="BC6" s="81">
        <f t="shared" si="4"/>
        <v>0</v>
      </c>
      <c r="BD6" s="214"/>
    </row>
    <row r="7" spans="2:56" ht="17.149999999999999" customHeight="1">
      <c r="B7" s="79" t="s">
        <v>27</v>
      </c>
      <c r="C7" s="172">
        <f>ExportsCoreVPA!C5</f>
        <v>1.4787524567451993</v>
      </c>
      <c r="D7" s="172">
        <f>ExportsCoreVPA!D5</f>
        <v>1.4182267469020002</v>
      </c>
      <c r="E7" s="172">
        <f>ExportsCoreVPA!E5</f>
        <v>1.1849271864920001</v>
      </c>
      <c r="F7" s="172">
        <f>ExportsCoreVPA!F5</f>
        <v>1.015242129272</v>
      </c>
      <c r="G7" s="172">
        <f>ExportsCoreVPA!G5</f>
        <v>1.1500213376119999</v>
      </c>
      <c r="H7" s="172">
        <f>ExportsCoreVPA!H5</f>
        <v>1.1789641974319998</v>
      </c>
      <c r="I7" s="172">
        <f>ExportsCoreVPA!I5</f>
        <v>1.076417627488</v>
      </c>
      <c r="J7" s="173">
        <f>ExportsCoreVPA!J5</f>
        <v>1.1259460674559996</v>
      </c>
      <c r="K7" s="195">
        <f>ExportsCoreVPA!K5</f>
        <v>1.1021297157920003</v>
      </c>
      <c r="L7" s="195">
        <f>ExportsCoreVPA!L5</f>
        <v>0.72335568311999965</v>
      </c>
      <c r="M7" s="199">
        <f>ExportsCoreVPA!M5</f>
        <v>0.81702803400400015</v>
      </c>
      <c r="N7" s="199">
        <f>ExportsCoreVPA!N5</f>
        <v>0.68712268094399986</v>
      </c>
      <c r="O7" s="199">
        <f>ExportsCoreVPA!O5</f>
        <v>0.85718195452399992</v>
      </c>
      <c r="P7" s="199">
        <f>ExportsCoreVPA!P5</f>
        <v>0.84761553942800016</v>
      </c>
      <c r="Q7" s="199">
        <f>ExportsCoreVPA!Q5</f>
        <v>0.94089892612799975</v>
      </c>
      <c r="R7" s="199">
        <f>ExportsCoreVPA!R5</f>
        <v>0.69979814662800011</v>
      </c>
      <c r="S7" s="199">
        <f>ExportsCoreVPA!S5</f>
        <v>0.61260685270399984</v>
      </c>
      <c r="T7" s="199">
        <f>ExportsCoreVPA!T5</f>
        <v>0.55163392773599973</v>
      </c>
      <c r="U7" s="199">
        <f>ExportsCoreVPA!U5</f>
        <v>0.53767832031199991</v>
      </c>
      <c r="V7" s="199">
        <f>ExportsCoreVPA!V5</f>
        <v>0.53560315804799996</v>
      </c>
      <c r="W7" s="199">
        <f>ExportsCoreVPA!W5</f>
        <v>0</v>
      </c>
      <c r="X7" s="199">
        <f>ExportsCoreVPA!X5</f>
        <v>0</v>
      </c>
      <c r="Y7" s="199">
        <f>ExportsCoreVPA!Y5</f>
        <v>0</v>
      </c>
      <c r="Z7" s="199">
        <f>ExportsCoreVPA!Z5</f>
        <v>0</v>
      </c>
      <c r="AA7" s="199">
        <f>ExportsCoreVPA!AA5</f>
        <v>0</v>
      </c>
      <c r="AB7" s="199">
        <f>ExportsCoreVPA!AB5</f>
        <v>0</v>
      </c>
      <c r="AC7" s="72"/>
      <c r="AD7" s="82">
        <f>ExportsCoreVPA!AD5</f>
        <v>249.39209099999991</v>
      </c>
      <c r="AE7" s="82">
        <f>ExportsCoreVPA!AE5</f>
        <v>243.71809999999994</v>
      </c>
      <c r="AF7" s="82">
        <f>ExportsCoreVPA!AF5</f>
        <v>220.84696899999997</v>
      </c>
      <c r="AG7" s="82">
        <f>ExportsCoreVPA!AG5</f>
        <v>228.92622799999995</v>
      </c>
      <c r="AH7" s="82">
        <f>ExportsCoreVPA!AH5</f>
        <v>288.19840399999993</v>
      </c>
      <c r="AI7" s="82">
        <f>ExportsCoreVPA!AI5</f>
        <v>298.46382499999999</v>
      </c>
      <c r="AJ7" s="82">
        <f>ExportsCoreVPA!AJ5</f>
        <v>270.918521</v>
      </c>
      <c r="AK7" s="82">
        <f>ExportsCoreVPA!AK5</f>
        <v>315.640445</v>
      </c>
      <c r="AL7" s="82">
        <f>ExportsCoreVPA!AL5</f>
        <v>334.95916899999997</v>
      </c>
      <c r="AM7" s="82">
        <f>ExportsCoreVPA!AM5</f>
        <v>189.92819199999997</v>
      </c>
      <c r="AN7" s="82">
        <f>ExportsCoreVPA!AN5</f>
        <v>200.18271300000004</v>
      </c>
      <c r="AO7" s="82">
        <f>ExportsCoreVPA!AO5</f>
        <v>176.84184300000001</v>
      </c>
      <c r="AP7" s="82">
        <f>ExportsCoreVPA!AP5</f>
        <v>184.78960099999998</v>
      </c>
      <c r="AQ7" s="82">
        <f>ExportsCoreVPA!AQ5</f>
        <v>190.24889800000005</v>
      </c>
      <c r="AR7" s="82">
        <f>ExportsCoreVPA!AR5</f>
        <v>201.85823799999991</v>
      </c>
      <c r="AS7" s="82">
        <f>ExportsCoreVPA!AS5</f>
        <v>154.448643</v>
      </c>
      <c r="AT7" s="82">
        <f>ExportsCoreVPA!AT5</f>
        <v>123.54876799999998</v>
      </c>
      <c r="AU7" s="82">
        <f>ExportsCoreVPA!AU5</f>
        <v>130.42037899999994</v>
      </c>
      <c r="AV7" s="82">
        <f>ExportsCoreVPA!AV5</f>
        <v>118.13197099999994</v>
      </c>
      <c r="AW7" s="82">
        <f>ExportsCoreVPA!AW5</f>
        <v>92.850455999999994</v>
      </c>
      <c r="AX7" s="82">
        <f>ExportsCoreVPA!AX5</f>
        <v>0</v>
      </c>
      <c r="AY7" s="82">
        <f>ExportsCoreVPA!AY5</f>
        <v>0</v>
      </c>
      <c r="AZ7" s="82">
        <f>ExportsCoreVPA!AZ5</f>
        <v>0</v>
      </c>
      <c r="BA7" s="82">
        <f>ExportsCoreVPA!BA5</f>
        <v>0</v>
      </c>
      <c r="BB7" s="82">
        <f>ExportsCoreVPA!BB5</f>
        <v>0</v>
      </c>
      <c r="BC7" s="82">
        <f>ExportsCoreVPA!BC5</f>
        <v>0</v>
      </c>
      <c r="BD7" s="214"/>
    </row>
    <row r="8" spans="2:56" ht="20" customHeight="1">
      <c r="B8" s="27" t="s">
        <v>11</v>
      </c>
      <c r="C8" s="83">
        <f>SUM([1]TimberSectorMinusCoreVPAExp!B$263:B$263)+SUM(C9:C12)</f>
        <v>1.5953564093852</v>
      </c>
      <c r="D8" s="84">
        <f>SUM([1]TimberSectorMinusCoreVPAExp!C$263:C$263)+SUM(D9:D12)</f>
        <v>1.5544817345819997</v>
      </c>
      <c r="E8" s="84">
        <f>SUM([1]TimberSectorMinusCoreVPAExp!D$263:D$263)+SUM(E9:E12)</f>
        <v>1.3110416082120002</v>
      </c>
      <c r="F8" s="84">
        <f>SUM([1]TimberSectorMinusCoreVPAExp!E$263:E$263)+SUM(F9:F12)</f>
        <v>1.1523399624519997</v>
      </c>
      <c r="G8" s="84">
        <f>SUM([1]TimberSectorMinusCoreVPAExp!F$263:F$263)+SUM(G9:G12)</f>
        <v>1.3302568170919999</v>
      </c>
      <c r="H8" s="84">
        <f>SUM([1]TimberSectorMinusCoreVPAExp!G$263:G$263)+SUM(H9:H12)</f>
        <v>1.3005613711719999</v>
      </c>
      <c r="I8" s="84">
        <f>SUM([1]TimberSectorMinusCoreVPAExp!H$263:H$263)+SUM(I9:I12)</f>
        <v>1.1835191435479999</v>
      </c>
      <c r="J8" s="97">
        <f>SUM([1]TimberSectorMinusCoreVPAExp!I$263:I$263)+SUM(J9:J12)</f>
        <v>1.2410847970359999</v>
      </c>
      <c r="K8" s="97">
        <f>SUM([1]TimberSectorMinusCoreVPAExp!J$263:J$263)+SUM(K9:K12)</f>
        <v>1.2094272777720003</v>
      </c>
      <c r="L8" s="97">
        <f>SUM([1]TimberSectorMinusCoreVPAExp!K$263:K$263)+SUM(L9:L12)</f>
        <v>0.81109477091999993</v>
      </c>
      <c r="M8" s="84">
        <f>SUM([1]TimberSectorMinusCoreVPAExp!L$263:L$263)+SUM(M9:M12)</f>
        <v>0.95132693244399991</v>
      </c>
      <c r="N8" s="84">
        <f>SUM([1]TimberSectorMinusCoreVPAExp!M$263:M$263)+SUM(N9:N12)</f>
        <v>0.82839917126399998</v>
      </c>
      <c r="O8" s="84">
        <f>SUM([1]TimberSectorMinusCoreVPAExp!N$263:N$263)+SUM(O9:O12)</f>
        <v>0.9759800043839999</v>
      </c>
      <c r="P8" s="84">
        <f>SUM([1]TimberSectorMinusCoreVPAExp!O$263:O$263)+SUM(P9:P12)</f>
        <v>0.90104900482799988</v>
      </c>
      <c r="Q8" s="84">
        <f>SUM([1]TimberSectorMinusCoreVPAExp!P$263:P$263)+SUM(Q9:Q12)</f>
        <v>0.99924207800800002</v>
      </c>
      <c r="R8" s="84">
        <f>SUM([1]TimberSectorMinusCoreVPAExp!Q$263:Q$263)+SUM(R9:R12)</f>
        <v>0.74942138476799991</v>
      </c>
      <c r="S8" s="84">
        <f>SUM([1]TimberSectorMinusCoreVPAExp!R$263:R$263)+SUM(S9:S12)</f>
        <v>0.65885136534971434</v>
      </c>
      <c r="T8" s="84">
        <f>SUM([1]TimberSectorMinusCoreVPAExp!S$263:S$263)+SUM(T9:T12)</f>
        <v>0.58957408971599989</v>
      </c>
      <c r="U8" s="84">
        <f>SUM([1]TimberSectorMinusCoreVPAExp!T$263:T$263)+SUM(U9:U12)</f>
        <v>0.57990155605199989</v>
      </c>
      <c r="V8" s="84">
        <f>SUM([1]TimberSectorMinusCoreVPAExp!U$263:U$263)+SUM(V9:V12)</f>
        <v>0.5707651482613334</v>
      </c>
      <c r="W8" s="84">
        <f>SUM([1]TimberSectorMinusCoreVPAExp!V$263:V$263)+SUM(W9:W12)</f>
        <v>0</v>
      </c>
      <c r="X8" s="84">
        <f>SUM([1]TimberSectorMinusCoreVPAExp!W$263:W$263)+SUM(X9:X12)</f>
        <v>0</v>
      </c>
      <c r="Y8" s="84">
        <f>SUM([1]TimberSectorMinusCoreVPAExp!X$263:X$263)+SUM(Y9:Y12)</f>
        <v>0</v>
      </c>
      <c r="Z8" s="84">
        <f>SUM([1]TimberSectorMinusCoreVPAExp!Y$263:Y$263)+SUM(Z9:Z12)</f>
        <v>0</v>
      </c>
      <c r="AA8" s="84">
        <f>SUM([1]TimberSectorMinusCoreVPAExp!Z$263:Z$263)+SUM(AA9:AA12)</f>
        <v>0</v>
      </c>
      <c r="AB8" s="84">
        <f>SUM([1]TimberSectorMinusCoreVPAExp!AA$263:AA$263)+SUM(AB9:AB12)</f>
        <v>0</v>
      </c>
      <c r="AC8" s="72"/>
      <c r="AD8" s="80">
        <f>SUM([1]TimberSectorMinusCoreVPAExp!AB$263:AB$263)+SUM(AD9:AD12)</f>
        <v>277.14737700000001</v>
      </c>
      <c r="AE8" s="81">
        <f>SUM([1]TimberSectorMinusCoreVPAExp!AC$263:AC$263)+SUM(AE9:AE12)</f>
        <v>276.45155599999998</v>
      </c>
      <c r="AF8" s="81">
        <f>SUM([1]TimberSectorMinusCoreVPAExp!AD$263:AD$263)+SUM(AF9:AF12)</f>
        <v>252.47406600000002</v>
      </c>
      <c r="AG8" s="81">
        <f>SUM([1]TimberSectorMinusCoreVPAExp!AE$263:AE$263)+SUM(AG9:AG12)</f>
        <v>268.67258900000002</v>
      </c>
      <c r="AH8" s="81">
        <f>SUM([1]TimberSectorMinusCoreVPAExp!AF$263:AF$263)+SUM(AH9:AH12)</f>
        <v>345.03117399999996</v>
      </c>
      <c r="AI8" s="81">
        <f>SUM([1]TimberSectorMinusCoreVPAExp!AG$263:AG$263)+SUM(AI9:AI12)</f>
        <v>339.58204499999999</v>
      </c>
      <c r="AJ8" s="81">
        <f>SUM([1]TimberSectorMinusCoreVPAExp!AH$263:AH$263)+SUM(AJ9:AJ12)</f>
        <v>304.42052100000001</v>
      </c>
      <c r="AK8" s="81">
        <f>SUM([1]TimberSectorMinusCoreVPAExp!AI$263:AI$263)+SUM(AK9:AK12)</f>
        <v>353.29427099999992</v>
      </c>
      <c r="AL8" s="81">
        <f>SUM([1]TimberSectorMinusCoreVPAExp!AJ$263:AJ$263)+SUM(AL9:AL12)</f>
        <v>372.270442</v>
      </c>
      <c r="AM8" s="81">
        <f>SUM([1]TimberSectorMinusCoreVPAExp!AK$263:AK$263)+SUM(AM9:AM12)</f>
        <v>216.22164199999997</v>
      </c>
      <c r="AN8" s="81">
        <f>SUM([1]TimberSectorMinusCoreVPAExp!AL$263:AL$263)+SUM(AN9:AN12)</f>
        <v>235.10013499999997</v>
      </c>
      <c r="AO8" s="81">
        <f>SUM([1]TimberSectorMinusCoreVPAExp!AM$263:AM$263)+SUM(AO9:AO12)</f>
        <v>204.91854500000005</v>
      </c>
      <c r="AP8" s="81">
        <f>SUM([1]TimberSectorMinusCoreVPAExp!AN$263:AN$263)+SUM(AP9:AP12)</f>
        <v>207.69278399999999</v>
      </c>
      <c r="AQ8" s="81">
        <f>SUM([1]TimberSectorMinusCoreVPAExp!AO$263:AO$263)+SUM(AQ9:AQ12)</f>
        <v>208.506992</v>
      </c>
      <c r="AR8" s="81">
        <f>SUM([1]TimberSectorMinusCoreVPAExp!AP$263:AP$263)+SUM(AR9:AR12)</f>
        <v>224.26114999999999</v>
      </c>
      <c r="AS8" s="81">
        <f>SUM([1]TimberSectorMinusCoreVPAExp!AQ$263:AQ$263)+SUM(AS9:AS12)</f>
        <v>176.00139100000001</v>
      </c>
      <c r="AT8" s="81">
        <f>SUM([1]TimberSectorMinusCoreVPAExp!AR$263:AR$263)+SUM(AT9:AT12)</f>
        <v>141.09008299999999</v>
      </c>
      <c r="AU8" s="81">
        <f>SUM([1]TimberSectorMinusCoreVPAExp!AS$263:AS$263)+SUM(AU9:AU12)</f>
        <v>143.82708400000001</v>
      </c>
      <c r="AV8" s="81">
        <f>SUM([1]TimberSectorMinusCoreVPAExp!AT$263:AT$263)+SUM(AV9:AV12)</f>
        <v>130.49345899999997</v>
      </c>
      <c r="AW8" s="81">
        <f>SUM([1]TimberSectorMinusCoreVPAExp!AU$263:AU$263)+SUM(AW9:AW12)</f>
        <v>104.043204</v>
      </c>
      <c r="AX8" s="81">
        <f>SUM([1]TimberSectorMinusCoreVPAExp!AV$263:AV$263)+SUM(AX9:AX12)</f>
        <v>0</v>
      </c>
      <c r="AY8" s="81">
        <f>SUM([1]TimberSectorMinusCoreVPAExp!AW$263:AW$263)+SUM(AY9:AY12)</f>
        <v>0</v>
      </c>
      <c r="AZ8" s="81">
        <f>SUM([1]TimberSectorMinusCoreVPAExp!AX$263:AX$263)+SUM(AZ9:AZ12)</f>
        <v>0</v>
      </c>
      <c r="BA8" s="81">
        <f>SUM([1]TimberSectorMinusCoreVPAExp!AY$263:AY$263)+SUM(BA9:BA12)</f>
        <v>0</v>
      </c>
      <c r="BB8" s="81">
        <f>SUM([1]TimberSectorMinusCoreVPAExp!AZ$263:AZ$263)+SUM(BB9:BB12)</f>
        <v>0</v>
      </c>
      <c r="BC8" s="81">
        <f>SUM([1]TimberSectorMinusCoreVPAExp!BA$263:BA$263)+SUM(BC9:BC12)</f>
        <v>0</v>
      </c>
      <c r="BD8" s="214"/>
    </row>
    <row r="9" spans="2:56" ht="13">
      <c r="B9" s="5" t="s">
        <v>4</v>
      </c>
      <c r="C9" s="13">
        <f>'[1]4403Exp'!B$263</f>
        <v>0.23649695020000003</v>
      </c>
      <c r="D9" s="14">
        <f>'[1]4403Exp'!C$263</f>
        <v>0.20154112859999995</v>
      </c>
      <c r="E9" s="14">
        <f>'[1]4403Exp'!D$263</f>
        <v>0.18066252539999994</v>
      </c>
      <c r="F9" s="14">
        <f>'[1]4403Exp'!E$263</f>
        <v>0.1785034734</v>
      </c>
      <c r="G9" s="14">
        <f>'[1]4403Exp'!F$263</f>
        <v>0.20419821520000001</v>
      </c>
      <c r="H9" s="14">
        <f>'[1]4403Exp'!G$263</f>
        <v>0.24432756460000002</v>
      </c>
      <c r="I9" s="14">
        <f>'[1]4403Exp'!H$263</f>
        <v>0.15219450679999999</v>
      </c>
      <c r="J9" s="43">
        <f>'[1]4403Exp'!I$263</f>
        <v>0.19190328919999999</v>
      </c>
      <c r="K9" s="43">
        <f>'[1]4403Exp'!J$263</f>
        <v>0.20852413819999999</v>
      </c>
      <c r="L9" s="43">
        <f>'[1]4403Exp'!K$263</f>
        <v>0.2176490274</v>
      </c>
      <c r="M9" s="14">
        <f>'[1]4403Exp'!L$263</f>
        <v>0.22910350540000002</v>
      </c>
      <c r="N9" s="14">
        <f>'[1]4403Exp'!M$263</f>
        <v>0.15867356399999996</v>
      </c>
      <c r="O9" s="14">
        <f>'[1]4403Exp'!N$263</f>
        <v>0.21999978419999996</v>
      </c>
      <c r="P9" s="14">
        <f>'[1]4403Exp'!O$263</f>
        <v>0.33810765799999998</v>
      </c>
      <c r="Q9" s="14">
        <f>'[1]4403Exp'!P$263</f>
        <v>0.15452492439999999</v>
      </c>
      <c r="R9" s="14">
        <f>'[1]4403Exp'!Q$263</f>
        <v>0.14172193699999996</v>
      </c>
      <c r="S9" s="14">
        <f>'[1]4403Exp'!R$263</f>
        <v>6.5557871399999995E-2</v>
      </c>
      <c r="T9" s="14">
        <f>'[1]4403Exp'!S$263</f>
        <v>2.4371199999999998E-5</v>
      </c>
      <c r="U9" s="14">
        <f>'[1]4403Exp'!T$263</f>
        <v>4.4704799999999999E-5</v>
      </c>
      <c r="V9" s="14">
        <f>'[1]4403Exp'!U$263</f>
        <v>7.5660200000000004E-5</v>
      </c>
      <c r="W9" s="14">
        <f>'[1]4403Exp'!V$263</f>
        <v>0</v>
      </c>
      <c r="X9" s="14">
        <f>'[1]4403Exp'!W$263</f>
        <v>0</v>
      </c>
      <c r="Y9" s="14">
        <f>'[1]4403Exp'!X$263</f>
        <v>0</v>
      </c>
      <c r="Z9" s="14">
        <f>'[1]4403Exp'!Y$263</f>
        <v>0</v>
      </c>
      <c r="AA9" s="14">
        <f>'[1]4403Exp'!Z$263</f>
        <v>0</v>
      </c>
      <c r="AB9" s="14">
        <f>'[1]4403Exp'!AA$263</f>
        <v>0</v>
      </c>
      <c r="AC9" s="72"/>
      <c r="AD9" s="127">
        <f>'[1]4403Exp'!AB$263</f>
        <v>31.351668999999998</v>
      </c>
      <c r="AE9" s="123">
        <f>'[1]4403Exp'!AC$263</f>
        <v>28.102280000000007</v>
      </c>
      <c r="AF9" s="123">
        <f>'[1]4403Exp'!AD$263</f>
        <v>28.890783999999996</v>
      </c>
      <c r="AG9" s="123">
        <f>'[1]4403Exp'!AE$263</f>
        <v>33.236997000000002</v>
      </c>
      <c r="AH9" s="123">
        <f>'[1]4403Exp'!AF$263</f>
        <v>39.831767999999997</v>
      </c>
      <c r="AI9" s="123">
        <f>'[1]4403Exp'!AG$263</f>
        <v>40.398681999999994</v>
      </c>
      <c r="AJ9" s="123">
        <f>'[1]4403Exp'!AH$263</f>
        <v>23.690705000000001</v>
      </c>
      <c r="AK9" s="123">
        <f>'[1]4403Exp'!AI$263</f>
        <v>34.709270999999994</v>
      </c>
      <c r="AL9" s="123">
        <f>'[1]4403Exp'!AJ$263</f>
        <v>39.511372999999999</v>
      </c>
      <c r="AM9" s="123">
        <f>'[1]4403Exp'!AK$263</f>
        <v>39.187831999999993</v>
      </c>
      <c r="AN9" s="123">
        <f>'[1]4403Exp'!AL$263</f>
        <v>39.803528</v>
      </c>
      <c r="AO9" s="123">
        <f>'[1]4403Exp'!AM$263</f>
        <v>27.015577999999994</v>
      </c>
      <c r="AP9" s="123">
        <f>'[1]4403Exp'!AN$263</f>
        <v>28.438562999999995</v>
      </c>
      <c r="AQ9" s="123">
        <f>'[1]4403Exp'!AO$263</f>
        <v>42.605245000000004</v>
      </c>
      <c r="AR9" s="123">
        <f>'[1]4403Exp'!AP$263</f>
        <v>21.065982999999999</v>
      </c>
      <c r="AS9" s="123">
        <f>'[1]4403Exp'!AQ$263</f>
        <v>19.323229999999995</v>
      </c>
      <c r="AT9" s="123">
        <f>'[1]4403Exp'!AR$263</f>
        <v>7.2351699999999992</v>
      </c>
      <c r="AU9" s="123">
        <f>'[1]4403Exp'!AS$263</f>
        <v>5.8369999999999993E-3</v>
      </c>
      <c r="AV9" s="123">
        <f>'[1]4403Exp'!AT$263</f>
        <v>1.1346E-2</v>
      </c>
      <c r="AW9" s="123">
        <f>'[1]4403Exp'!AU$263</f>
        <v>1.8152999999999999E-2</v>
      </c>
      <c r="AX9" s="123">
        <f>'[1]4403Exp'!AV$263</f>
        <v>0</v>
      </c>
      <c r="AY9" s="123">
        <f>'[1]4403Exp'!AW$263</f>
        <v>0</v>
      </c>
      <c r="AZ9" s="123">
        <f>'[1]4403Exp'!AX$263</f>
        <v>0</v>
      </c>
      <c r="BA9" s="123">
        <f>'[1]4403Exp'!AY$263</f>
        <v>0</v>
      </c>
      <c r="BB9" s="123">
        <f>'[1]4403Exp'!AZ$263</f>
        <v>0</v>
      </c>
      <c r="BC9" s="123">
        <f>'[1]4403Exp'!BA$263</f>
        <v>0</v>
      </c>
      <c r="BD9" s="214"/>
    </row>
    <row r="10" spans="2:56" ht="13">
      <c r="B10" s="5" t="s">
        <v>5</v>
      </c>
      <c r="C10" s="13">
        <f>'[1]4407Exp'!B$263</f>
        <v>0.9600804629052001</v>
      </c>
      <c r="D10" s="14">
        <f>'[1]4407Exp'!C$263</f>
        <v>0.92182424716199984</v>
      </c>
      <c r="E10" s="14">
        <f>'[1]4407Exp'!D$263</f>
        <v>0.76742207833200016</v>
      </c>
      <c r="F10" s="14">
        <f>'[1]4407Exp'!E$263</f>
        <v>0.60459173065199989</v>
      </c>
      <c r="G10" s="14">
        <f>'[1]4407Exp'!F$263</f>
        <v>0.68957177307200013</v>
      </c>
      <c r="H10" s="14">
        <f>'[1]4407Exp'!G$263</f>
        <v>0.64966715013200016</v>
      </c>
      <c r="I10" s="14">
        <f>'[1]4407Exp'!H$263</f>
        <v>0.64900751624800002</v>
      </c>
      <c r="J10" s="43">
        <f>'[1]4407Exp'!I$263</f>
        <v>0.63383532539599996</v>
      </c>
      <c r="K10" s="43">
        <f>'[1]4407Exp'!J$263</f>
        <v>0.60613938585200022</v>
      </c>
      <c r="L10" s="43">
        <f>'[1]4407Exp'!K$263</f>
        <v>0.30254711214000002</v>
      </c>
      <c r="M10" s="14">
        <f>'[1]4407Exp'!L$263</f>
        <v>0.336307941424</v>
      </c>
      <c r="N10" s="14">
        <f>'[1]4407Exp'!M$263</f>
        <v>0.29544817520400002</v>
      </c>
      <c r="O10" s="14">
        <f>'[1]4407Exp'!N$263</f>
        <v>0.33940737048399999</v>
      </c>
      <c r="P10" s="14">
        <f>'[1]4407Exp'!O$263</f>
        <v>0.31563757934800007</v>
      </c>
      <c r="Q10" s="14">
        <f>'[1]4407Exp'!P$263</f>
        <v>0.53451137812799998</v>
      </c>
      <c r="R10" s="14">
        <f>'[1]4407Exp'!Q$263</f>
        <v>0.28294994982799998</v>
      </c>
      <c r="S10" s="14">
        <f>'[1]4407Exp'!R$263</f>
        <v>0.22451245398399999</v>
      </c>
      <c r="T10" s="14">
        <f>'[1]4407Exp'!S$263</f>
        <v>0.30782181575599993</v>
      </c>
      <c r="U10" s="14">
        <f>'[1]4407Exp'!T$263</f>
        <v>0.30167802501199997</v>
      </c>
      <c r="V10" s="14">
        <f>'[1]4407Exp'!U$263</f>
        <v>0.30436715108800011</v>
      </c>
      <c r="W10" s="14">
        <f>'[1]4407Exp'!V$263</f>
        <v>0</v>
      </c>
      <c r="X10" s="14">
        <f>'[1]4407Exp'!W$263</f>
        <v>0</v>
      </c>
      <c r="Y10" s="14">
        <f>'[1]4407Exp'!X$263</f>
        <v>0</v>
      </c>
      <c r="Z10" s="14">
        <f>'[1]4407Exp'!Y$263</f>
        <v>0</v>
      </c>
      <c r="AA10" s="14">
        <f>'[1]4407Exp'!Z$263</f>
        <v>0</v>
      </c>
      <c r="AB10" s="14">
        <f>'[1]4407Exp'!AA$263</f>
        <v>0</v>
      </c>
      <c r="AC10" s="72"/>
      <c r="AD10" s="127">
        <f>'[1]4407Exp'!AB$263</f>
        <v>158.01962699999999</v>
      </c>
      <c r="AE10" s="123">
        <f>'[1]4407Exp'!AC$263</f>
        <v>150.684124</v>
      </c>
      <c r="AF10" s="123">
        <f>'[1]4407Exp'!AD$263</f>
        <v>135.478486</v>
      </c>
      <c r="AG10" s="123">
        <f>'[1]4407Exp'!AE$263</f>
        <v>131.06357</v>
      </c>
      <c r="AH10" s="123">
        <f>'[1]4407Exp'!AF$263</f>
        <v>173.34770299999997</v>
      </c>
      <c r="AI10" s="123">
        <f>'[1]4407Exp'!AG$263</f>
        <v>174.62428900000003</v>
      </c>
      <c r="AJ10" s="123">
        <f>'[1]4407Exp'!AH$263</f>
        <v>163.27074400000001</v>
      </c>
      <c r="AK10" s="123">
        <f>'[1]4407Exp'!AI$263</f>
        <v>181.48201</v>
      </c>
      <c r="AL10" s="123">
        <f>'[1]4407Exp'!AJ$263</f>
        <v>193.45772899999997</v>
      </c>
      <c r="AM10" s="123">
        <f>'[1]4407Exp'!AK$263</f>
        <v>90.008962999999994</v>
      </c>
      <c r="AN10" s="123">
        <f>'[1]4407Exp'!AL$263</f>
        <v>90.549748999999991</v>
      </c>
      <c r="AO10" s="123">
        <f>'[1]4407Exp'!AM$263</f>
        <v>78.561097000000018</v>
      </c>
      <c r="AP10" s="123">
        <f>'[1]4407Exp'!AN$263</f>
        <v>86.822698999999986</v>
      </c>
      <c r="AQ10" s="123">
        <f>'[1]4407Exp'!AO$263</f>
        <v>83.21429599999999</v>
      </c>
      <c r="AR10" s="123">
        <f>'[1]4407Exp'!AP$263</f>
        <v>110.07817599999998</v>
      </c>
      <c r="AS10" s="123">
        <f>'[1]4407Exp'!AQ$263</f>
        <v>71.757083000000023</v>
      </c>
      <c r="AT10" s="123">
        <f>'[1]4407Exp'!AR$263</f>
        <v>49.646009999999997</v>
      </c>
      <c r="AU10" s="123">
        <f>'[1]4407Exp'!AS$263</f>
        <v>70.505512999999993</v>
      </c>
      <c r="AV10" s="123">
        <f>'[1]4407Exp'!AT$263</f>
        <v>55.271533999999988</v>
      </c>
      <c r="AW10" s="123">
        <f>'[1]4407Exp'!AU$263</f>
        <v>40.317016000000002</v>
      </c>
      <c r="AX10" s="123">
        <f>'[1]4407Exp'!AV$263</f>
        <v>0</v>
      </c>
      <c r="AY10" s="123">
        <f>'[1]4407Exp'!AW$263</f>
        <v>0</v>
      </c>
      <c r="AZ10" s="123">
        <f>'[1]4407Exp'!AX$263</f>
        <v>0</v>
      </c>
      <c r="BA10" s="123">
        <f>'[1]4407Exp'!AY$263</f>
        <v>0</v>
      </c>
      <c r="BB10" s="123">
        <f>'[1]4407Exp'!AZ$263</f>
        <v>0</v>
      </c>
      <c r="BC10" s="123">
        <f>'[1]4407Exp'!BA$263</f>
        <v>0</v>
      </c>
      <c r="BD10" s="214"/>
    </row>
    <row r="11" spans="2:56" ht="13">
      <c r="B11" s="5" t="s">
        <v>6</v>
      </c>
      <c r="C11" s="13">
        <f>'[1]4408Exp'!B$263</f>
        <v>0.21549867107999998</v>
      </c>
      <c r="D11" s="14">
        <f>'[1]4408Exp'!C$263</f>
        <v>0.22380437212000001</v>
      </c>
      <c r="E11" s="14">
        <f>'[1]4408Exp'!D$263</f>
        <v>0.16906311225999998</v>
      </c>
      <c r="F11" s="14">
        <f>'[1]4408Exp'!E$263</f>
        <v>0.17402642753999994</v>
      </c>
      <c r="G11" s="14">
        <f>'[1]4408Exp'!F$263</f>
        <v>0.18767103585999997</v>
      </c>
      <c r="H11" s="14">
        <f>'[1]4408Exp'!G$263</f>
        <v>0.21510287903999989</v>
      </c>
      <c r="I11" s="14">
        <f>'[1]4408Exp'!H$263</f>
        <v>0.18837923692</v>
      </c>
      <c r="J11" s="43">
        <f>'[1]4408Exp'!I$263</f>
        <v>0.20491951592000002</v>
      </c>
      <c r="K11" s="43">
        <f>'[1]4408Exp'!J$263</f>
        <v>0.20564647795999996</v>
      </c>
      <c r="L11" s="43">
        <f>'[1]4408Exp'!K$263</f>
        <v>0.1113214921</v>
      </c>
      <c r="M11" s="14">
        <f>'[1]4408Exp'!L$263</f>
        <v>0.14594020573999997</v>
      </c>
      <c r="N11" s="14">
        <f>'[1]4408Exp'!M$263</f>
        <v>0.12717838517999999</v>
      </c>
      <c r="O11" s="14">
        <f>'[1]4408Exp'!N$263</f>
        <v>0.18291575119999998</v>
      </c>
      <c r="P11" s="14">
        <f>'[1]4408Exp'!O$263</f>
        <v>0.10835417963999999</v>
      </c>
      <c r="Q11" s="14">
        <f>'[1]4408Exp'!P$263</f>
        <v>0.12624844651999997</v>
      </c>
      <c r="R11" s="14">
        <f>'[1]4408Exp'!Q$263</f>
        <v>0.16267438011999999</v>
      </c>
      <c r="S11" s="14">
        <f>'[1]4408Exp'!R$263</f>
        <v>0.19248418882000001</v>
      </c>
      <c r="T11" s="14">
        <f>'[1]4408Exp'!S$263</f>
        <v>0.10388807877999999</v>
      </c>
      <c r="U11" s="14">
        <f>'[1]4408Exp'!T$263</f>
        <v>0.10886869812</v>
      </c>
      <c r="V11" s="14">
        <f>'[1]4408Exp'!U$263</f>
        <v>0.1017724778</v>
      </c>
      <c r="W11" s="14">
        <f>'[1]4408Exp'!V$263</f>
        <v>0</v>
      </c>
      <c r="X11" s="14">
        <f>'[1]4408Exp'!W$263</f>
        <v>0</v>
      </c>
      <c r="Y11" s="14">
        <f>'[1]4408Exp'!X$263</f>
        <v>0</v>
      </c>
      <c r="Z11" s="14">
        <f>'[1]4408Exp'!Y$263</f>
        <v>0</v>
      </c>
      <c r="AA11" s="14">
        <f>'[1]4408Exp'!Z$263</f>
        <v>0</v>
      </c>
      <c r="AB11" s="14">
        <f>'[1]4408Exp'!AA$263</f>
        <v>0</v>
      </c>
      <c r="AC11" s="72"/>
      <c r="AD11" s="127">
        <f>'[1]4408Exp'!AB$263</f>
        <v>45.814872000000001</v>
      </c>
      <c r="AE11" s="123">
        <f>'[1]4408Exp'!AC$263</f>
        <v>50.332180999999999</v>
      </c>
      <c r="AF11" s="123">
        <f>'[1]4408Exp'!AD$263</f>
        <v>42.256565999999985</v>
      </c>
      <c r="AG11" s="123">
        <f>'[1]4408Exp'!AE$263</f>
        <v>49.485579999999999</v>
      </c>
      <c r="AH11" s="123">
        <f>'[1]4408Exp'!AF$263</f>
        <v>55.994264000000015</v>
      </c>
      <c r="AI11" s="123">
        <f>'[1]4408Exp'!AG$263</f>
        <v>64.654798999999997</v>
      </c>
      <c r="AJ11" s="123">
        <f>'[1]4408Exp'!AH$263</f>
        <v>60.339884999999981</v>
      </c>
      <c r="AK11" s="123">
        <f>'[1]4408Exp'!AI$263</f>
        <v>71.08192099999998</v>
      </c>
      <c r="AL11" s="123">
        <f>'[1]4408Exp'!AJ$263</f>
        <v>76.215690999999993</v>
      </c>
      <c r="AM11" s="123">
        <f>'[1]4408Exp'!AK$263</f>
        <v>37.464265999999988</v>
      </c>
      <c r="AN11" s="123">
        <f>'[1]4408Exp'!AL$263</f>
        <v>48.344570999999995</v>
      </c>
      <c r="AO11" s="123">
        <f>'[1]4408Exp'!AM$263</f>
        <v>47.359847000000009</v>
      </c>
      <c r="AP11" s="123">
        <f>'[1]4408Exp'!AN$263</f>
        <v>46.867945999999996</v>
      </c>
      <c r="AQ11" s="123">
        <f>'[1]4408Exp'!AO$263</f>
        <v>44.147311000000009</v>
      </c>
      <c r="AR11" s="123">
        <f>'[1]4408Exp'!AP$263</f>
        <v>48.484856000000001</v>
      </c>
      <c r="AS11" s="123">
        <f>'[1]4408Exp'!AQ$263</f>
        <v>45.460523999999999</v>
      </c>
      <c r="AT11" s="123">
        <f>'[1]4408Exp'!AR$263</f>
        <v>45.659732999999996</v>
      </c>
      <c r="AU11" s="123">
        <f>'[1]4408Exp'!AS$263</f>
        <v>39.177633</v>
      </c>
      <c r="AV11" s="123">
        <f>'[1]4408Exp'!AT$263</f>
        <v>42.677653000000007</v>
      </c>
      <c r="AW11" s="123">
        <f>'[1]4408Exp'!AU$263</f>
        <v>33.807693</v>
      </c>
      <c r="AX11" s="123">
        <f>'[1]4408Exp'!AV$263</f>
        <v>0</v>
      </c>
      <c r="AY11" s="123">
        <f>'[1]4408Exp'!AW$263</f>
        <v>0</v>
      </c>
      <c r="AZ11" s="123">
        <f>'[1]4408Exp'!AX$263</f>
        <v>0</v>
      </c>
      <c r="BA11" s="123">
        <f>'[1]4408Exp'!AY$263</f>
        <v>0</v>
      </c>
      <c r="BB11" s="123">
        <f>'[1]4408Exp'!AZ$263</f>
        <v>0</v>
      </c>
      <c r="BC11" s="123">
        <f>'[1]4408Exp'!BA$263</f>
        <v>0</v>
      </c>
      <c r="BD11" s="214"/>
    </row>
    <row r="12" spans="2:56" ht="13">
      <c r="B12" s="5" t="s">
        <v>7</v>
      </c>
      <c r="C12" s="13">
        <f>'[1]4412Exp'!B$263</f>
        <v>6.6676372560000016E-2</v>
      </c>
      <c r="D12" s="14">
        <f>'[1]4412Exp'!C$263</f>
        <v>7.1056999019999997E-2</v>
      </c>
      <c r="E12" s="14">
        <f>'[1]4412Exp'!D$263</f>
        <v>6.7779470499999994E-2</v>
      </c>
      <c r="F12" s="14">
        <f>'[1]4412Exp'!E$263</f>
        <v>5.8120497680000015E-2</v>
      </c>
      <c r="G12" s="14">
        <f>'[1]4412Exp'!F$263</f>
        <v>6.8580313480000002E-2</v>
      </c>
      <c r="H12" s="14">
        <f>'[1]4412Exp'!G$263</f>
        <v>6.9866603659999998E-2</v>
      </c>
      <c r="I12" s="14">
        <f>'[1]4412Exp'!H$263</f>
        <v>8.6836367519999971E-2</v>
      </c>
      <c r="J12" s="43">
        <f>'[1]4412Exp'!I$263</f>
        <v>9.5287936940000026E-2</v>
      </c>
      <c r="K12" s="43">
        <f>'[1]4412Exp'!J$263</f>
        <v>8.1819713779999997E-2</v>
      </c>
      <c r="L12" s="43">
        <f>'[1]4412Exp'!K$263</f>
        <v>9.1838051480000002E-2</v>
      </c>
      <c r="M12" s="14">
        <f>'[1]4412Exp'!L$263</f>
        <v>0.10567638143999998</v>
      </c>
      <c r="N12" s="14">
        <f>'[1]4412Exp'!M$263</f>
        <v>0.10582255655999999</v>
      </c>
      <c r="O12" s="14">
        <f>'[1]4412Exp'!N$263</f>
        <v>0.11485904863999997</v>
      </c>
      <c r="P12" s="14">
        <f>'[1]4412Exp'!O$263</f>
        <v>8.5516122439999981E-2</v>
      </c>
      <c r="Q12" s="14">
        <f>'[1]4412Exp'!P$263</f>
        <v>0.12561417707999997</v>
      </c>
      <c r="R12" s="14">
        <f>'[1]4412Exp'!Q$263</f>
        <v>0.11245187967999998</v>
      </c>
      <c r="S12" s="14">
        <f>'[1]4412Exp'!R$263</f>
        <v>0.13005233849999998</v>
      </c>
      <c r="T12" s="14">
        <f>'[1]4412Exp'!S$263</f>
        <v>0.13989966199999995</v>
      </c>
      <c r="U12" s="14">
        <f>'[1]4412Exp'!T$263</f>
        <v>0.12708689237999998</v>
      </c>
      <c r="V12" s="14">
        <f>'[1]4412Exp'!U$263</f>
        <v>0.12938786895999996</v>
      </c>
      <c r="W12" s="14">
        <f>'[1]4412Exp'!V$263</f>
        <v>0</v>
      </c>
      <c r="X12" s="14">
        <f>'[1]4412Exp'!W$263</f>
        <v>0</v>
      </c>
      <c r="Y12" s="14">
        <f>'[1]4412Exp'!X$263</f>
        <v>0</v>
      </c>
      <c r="Z12" s="14">
        <f>'[1]4412Exp'!Y$263</f>
        <v>0</v>
      </c>
      <c r="AA12" s="14">
        <f>'[1]4412Exp'!Z$263</f>
        <v>0</v>
      </c>
      <c r="AB12" s="14">
        <f>'[1]4412Exp'!AA$263</f>
        <v>0</v>
      </c>
      <c r="AC12" s="72"/>
      <c r="AD12" s="127">
        <f>'[1]4412Exp'!AB$263</f>
        <v>14.205922999999999</v>
      </c>
      <c r="AE12" s="123">
        <f>'[1]4412Exp'!AC$263</f>
        <v>14.599514999999998</v>
      </c>
      <c r="AF12" s="123">
        <f>'[1]4412Exp'!AD$263</f>
        <v>14.221133</v>
      </c>
      <c r="AG12" s="123">
        <f>'[1]4412Exp'!AE$263</f>
        <v>15.140080999999999</v>
      </c>
      <c r="AH12" s="123">
        <f>'[1]4412Exp'!AF$263</f>
        <v>19.024668999999996</v>
      </c>
      <c r="AI12" s="123">
        <f>'[1]4412Exp'!AG$263</f>
        <v>18.78605499999999</v>
      </c>
      <c r="AJ12" s="123">
        <f>'[1]4412Exp'!AH$263</f>
        <v>23.617187000000001</v>
      </c>
      <c r="AK12" s="123">
        <f>'[1]4412Exp'!AI$263</f>
        <v>28.367242999999998</v>
      </c>
      <c r="AL12" s="123">
        <f>'[1]4412Exp'!AJ$263</f>
        <v>25.774375999999997</v>
      </c>
      <c r="AM12" s="123">
        <f>'[1]4412Exp'!AK$263</f>
        <v>23.267130999999996</v>
      </c>
      <c r="AN12" s="123">
        <f>'[1]4412Exp'!AL$263</f>
        <v>21.484864999999996</v>
      </c>
      <c r="AO12" s="123">
        <f>'[1]4412Exp'!AM$263</f>
        <v>23.905321000000001</v>
      </c>
      <c r="AP12" s="123">
        <f>'[1]4412Exp'!AN$263</f>
        <v>22.660393000000003</v>
      </c>
      <c r="AQ12" s="123">
        <f>'[1]4412Exp'!AO$263</f>
        <v>20.282046000000005</v>
      </c>
      <c r="AR12" s="123">
        <f>'[1]4412Exp'!AP$263</f>
        <v>22.229222999999998</v>
      </c>
      <c r="AS12" s="123">
        <f>'[1]4412Exp'!AQ$263</f>
        <v>17.907806000000001</v>
      </c>
      <c r="AT12" s="123">
        <f>'[1]4412Exp'!AR$263</f>
        <v>21.007855000000003</v>
      </c>
      <c r="AU12" s="123">
        <f>'[1]4412Exp'!AS$263</f>
        <v>20.731396</v>
      </c>
      <c r="AV12" s="123">
        <f>'[1]4412Exp'!AT$263</f>
        <v>20.171438000000002</v>
      </c>
      <c r="AW12" s="123">
        <f>'[1]4412Exp'!AU$263</f>
        <v>18.707594</v>
      </c>
      <c r="AX12" s="123">
        <f>'[1]4412Exp'!AV$263</f>
        <v>0</v>
      </c>
      <c r="AY12" s="123">
        <f>'[1]4412Exp'!AW$263</f>
        <v>0</v>
      </c>
      <c r="AZ12" s="123">
        <f>'[1]4412Exp'!AX$263</f>
        <v>0</v>
      </c>
      <c r="BA12" s="123">
        <f>'[1]4412Exp'!AY$263</f>
        <v>0</v>
      </c>
      <c r="BB12" s="123">
        <f>'[1]4412Exp'!AZ$263</f>
        <v>0</v>
      </c>
      <c r="BC12" s="123">
        <f>'[1]4412Exp'!BA$263</f>
        <v>0</v>
      </c>
      <c r="BD12" s="214"/>
    </row>
    <row r="13" spans="2:56" ht="13">
      <c r="B13" s="5" t="s">
        <v>31</v>
      </c>
      <c r="C13" s="13">
        <f>'[1]44104411Exp'!B$263</f>
        <v>1.5497887999999999E-4</v>
      </c>
      <c r="D13" s="14">
        <f>'[1]44104411Exp'!C$263</f>
        <v>9.8799680000000007E-5</v>
      </c>
      <c r="E13" s="14">
        <f>'[1]44104411Exp'!D$263</f>
        <v>6.0091639999999995E-5</v>
      </c>
      <c r="F13" s="14">
        <f>'[1]44104411Exp'!E$263</f>
        <v>1.94796E-6</v>
      </c>
      <c r="G13" s="14">
        <f>'[1]44104411Exp'!F$263</f>
        <v>0</v>
      </c>
      <c r="H13" s="14">
        <f>'[1]44104411Exp'!G$263</f>
        <v>0</v>
      </c>
      <c r="I13" s="14">
        <f>'[1]44104411Exp'!H$263</f>
        <v>0</v>
      </c>
      <c r="J13" s="43">
        <f>'[1]44104411Exp'!I$263</f>
        <v>0</v>
      </c>
      <c r="K13" s="43">
        <f>'[1]44104411Exp'!J$263</f>
        <v>4.1559389200000003E-3</v>
      </c>
      <c r="L13" s="43">
        <f>'[1]44104411Exp'!K$263</f>
        <v>3.4234516399999997E-3</v>
      </c>
      <c r="M13" s="14">
        <f>'[1]44104411Exp'!L$263</f>
        <v>4.5644734800000001E-3</v>
      </c>
      <c r="N13" s="14">
        <f>'[1]44104411Exp'!M$263</f>
        <v>4.9789801600000003E-3</v>
      </c>
      <c r="O13" s="14">
        <f>'[1]44104411Exp'!N$263</f>
        <v>6.4392770400000009E-3</v>
      </c>
      <c r="P13" s="14">
        <f>'[1]44104411Exp'!O$263</f>
        <v>5.5885913999999988E-3</v>
      </c>
      <c r="Q13" s="14">
        <f>'[1]44104411Exp'!P$263</f>
        <v>5.7563436000000008E-3</v>
      </c>
      <c r="R13" s="14">
        <f>'[1]44104411Exp'!Q$263</f>
        <v>5.3682537999999993E-3</v>
      </c>
      <c r="S13" s="14">
        <f>'[1]44104411Exp'!R$263</f>
        <v>7.1755958399999991E-3</v>
      </c>
      <c r="T13" s="14">
        <f>'[1]44104411Exp'!S$263</f>
        <v>4.3263113599999988E-3</v>
      </c>
      <c r="U13" s="14">
        <f>'[1]44104411Exp'!T$263</f>
        <v>4.7488112000000004E-3</v>
      </c>
      <c r="V13" s="14">
        <f>'[1]44104411Exp'!U$263</f>
        <v>4.6624113199999996E-3</v>
      </c>
      <c r="W13" s="14">
        <f>'[1]44104411Exp'!V$263</f>
        <v>0</v>
      </c>
      <c r="X13" s="14">
        <f>'[1]44104411Exp'!W$263</f>
        <v>0</v>
      </c>
      <c r="Y13" s="14">
        <f>'[1]44104411Exp'!X$263</f>
        <v>0</v>
      </c>
      <c r="Z13" s="14">
        <f>'[1]44104411Exp'!Y$263</f>
        <v>0</v>
      </c>
      <c r="AA13" s="14">
        <f>'[1]44104411Exp'!Z$263</f>
        <v>0</v>
      </c>
      <c r="AB13" s="14">
        <f>'[1]44104411Exp'!AA$263</f>
        <v>0</v>
      </c>
      <c r="AC13" s="72"/>
      <c r="AD13" s="127">
        <f>'[1]44104411Exp'!AB$263</f>
        <v>8.3004000000000008E-2</v>
      </c>
      <c r="AE13" s="123">
        <f>'[1]44104411Exp'!AC$263</f>
        <v>4.9352999999999994E-2</v>
      </c>
      <c r="AF13" s="123">
        <f>'[1]44104411Exp'!AD$263</f>
        <v>3.1453999999999996E-2</v>
      </c>
      <c r="AG13" s="123">
        <f>'[1]44104411Exp'!AE$263</f>
        <v>1.3776E-2</v>
      </c>
      <c r="AH13" s="123">
        <f>'[1]44104411Exp'!AF$263</f>
        <v>0</v>
      </c>
      <c r="AI13" s="123">
        <f>'[1]44104411Exp'!AG$263</f>
        <v>0</v>
      </c>
      <c r="AJ13" s="123">
        <f>'[1]44104411Exp'!AH$263</f>
        <v>0</v>
      </c>
      <c r="AK13" s="123">
        <f>'[1]44104411Exp'!AI$263</f>
        <v>0</v>
      </c>
      <c r="AL13" s="123">
        <f>'[1]44104411Exp'!AJ$263</f>
        <v>3.4667499999999993</v>
      </c>
      <c r="AM13" s="123">
        <f>'[1]44104411Exp'!AK$263</f>
        <v>2.4980190000000002</v>
      </c>
      <c r="AN13" s="123">
        <f>'[1]44104411Exp'!AL$263</f>
        <v>3.2109879999999995</v>
      </c>
      <c r="AO13" s="123">
        <f>'[1]44104411Exp'!AM$263</f>
        <v>4.0353940000000001</v>
      </c>
      <c r="AP13" s="123">
        <f>'[1]44104411Exp'!AN$263</f>
        <v>5.0978710000000005</v>
      </c>
      <c r="AQ13" s="123">
        <f>'[1]44104411Exp'!AO$263</f>
        <v>4.3928289999999999</v>
      </c>
      <c r="AR13" s="123">
        <f>'[1]44104411Exp'!AP$263</f>
        <v>4.2569710000000001</v>
      </c>
      <c r="AS13" s="123">
        <f>'[1]44104411Exp'!AQ$263</f>
        <v>3.325955</v>
      </c>
      <c r="AT13" s="123">
        <f>'[1]44104411Exp'!AR$263</f>
        <v>4.0956799999999998</v>
      </c>
      <c r="AU13" s="123">
        <f>'[1]44104411Exp'!AS$263</f>
        <v>2.9391530000000001</v>
      </c>
      <c r="AV13" s="123">
        <f>'[1]44104411Exp'!AT$263</f>
        <v>3.1443169999999996</v>
      </c>
      <c r="AW13" s="123">
        <f>'[1]44104411Exp'!AU$263</f>
        <v>3.2832260000000004</v>
      </c>
      <c r="AX13" s="123">
        <f>'[1]44104411Exp'!AV$263</f>
        <v>0</v>
      </c>
      <c r="AY13" s="123">
        <f>'[1]44104411Exp'!AW$263</f>
        <v>0</v>
      </c>
      <c r="AZ13" s="123">
        <f>'[1]44104411Exp'!AX$263</f>
        <v>0</v>
      </c>
      <c r="BA13" s="123">
        <f>'[1]44104411Exp'!AY$263</f>
        <v>0</v>
      </c>
      <c r="BB13" s="123">
        <f>'[1]44104411Exp'!AZ$263</f>
        <v>0</v>
      </c>
      <c r="BC13" s="123">
        <f>'[1]44104411Exp'!BA$263</f>
        <v>0</v>
      </c>
      <c r="BD13" s="214"/>
    </row>
    <row r="14" spans="2:56" ht="13">
      <c r="B14" s="5" t="s">
        <v>32</v>
      </c>
      <c r="C14" s="13">
        <f>'[1]44094418Exp'!B$263</f>
        <v>8.0874087560000016E-2</v>
      </c>
      <c r="D14" s="14">
        <f>'[1]44094418Exp'!C$263</f>
        <v>9.9591593219999996E-2</v>
      </c>
      <c r="E14" s="14">
        <f>'[1]44094418Exp'!D$263</f>
        <v>9.1707869679999984E-2</v>
      </c>
      <c r="F14" s="14">
        <f>'[1]44094418Exp'!E$263</f>
        <v>0.11848535272000001</v>
      </c>
      <c r="G14" s="14">
        <f>'[1]44094418Exp'!F$263</f>
        <v>0.16025894248000003</v>
      </c>
      <c r="H14" s="14">
        <f>'[1]44094418Exp'!G$263</f>
        <v>0.10703077336</v>
      </c>
      <c r="I14" s="14">
        <f>'[1]44094418Exp'!H$263</f>
        <v>7.649520675999999E-2</v>
      </c>
      <c r="J14" s="43">
        <f>'[1]44094418Exp'!I$263</f>
        <v>8.9163237380000024E-2</v>
      </c>
      <c r="K14" s="43">
        <f>'[1]44094418Exp'!J$263</f>
        <v>7.1129086559999999E-2</v>
      </c>
      <c r="L14" s="43">
        <f>'[1]44094418Exp'!K$263</f>
        <v>6.8798105599999992E-2</v>
      </c>
      <c r="M14" s="14">
        <f>'[1]44094418Exp'!L$263</f>
        <v>0.10743554905999994</v>
      </c>
      <c r="N14" s="14">
        <f>'[1]44094418Exp'!M$263</f>
        <v>7.8080919560000017E-2</v>
      </c>
      <c r="O14" s="14">
        <f>'[1]44094418Exp'!N$263</f>
        <v>4.5150573719999997E-2</v>
      </c>
      <c r="P14" s="14">
        <f>'[1]44094418Exp'!O$263</f>
        <v>3.5052701039999995E-2</v>
      </c>
      <c r="Q14" s="14">
        <f>'[1]44094418Exp'!P$263</f>
        <v>3.9999602719999985E-2</v>
      </c>
      <c r="R14" s="14">
        <f>'[1]44094418Exp'!Q$263</f>
        <v>3.1634346799999991E-2</v>
      </c>
      <c r="S14" s="14">
        <f>'[1]44094418Exp'!R$263</f>
        <v>2.8363534005714286E-2</v>
      </c>
      <c r="T14" s="14">
        <f>'[1]44094418Exp'!S$263</f>
        <v>2.569386848E-2</v>
      </c>
      <c r="U14" s="14">
        <f>'[1]44094418Exp'!T$263</f>
        <v>3.1512873280000006E-2</v>
      </c>
      <c r="V14" s="14">
        <f>'[1]44094418Exp'!U$263</f>
        <v>2.5156537140000008E-2</v>
      </c>
      <c r="W14" s="14">
        <f>'[1]44094418Exp'!V$263</f>
        <v>0</v>
      </c>
      <c r="X14" s="14">
        <f>'[1]44094418Exp'!W$263</f>
        <v>0</v>
      </c>
      <c r="Y14" s="14">
        <f>'[1]44094418Exp'!X$263</f>
        <v>0</v>
      </c>
      <c r="Z14" s="14">
        <f>'[1]44094418Exp'!Y$263</f>
        <v>0</v>
      </c>
      <c r="AA14" s="14">
        <f>'[1]44094418Exp'!Z$263</f>
        <v>0</v>
      </c>
      <c r="AB14" s="14">
        <f>'[1]44094418Exp'!AA$263</f>
        <v>0</v>
      </c>
      <c r="AC14" s="72"/>
      <c r="AD14" s="127">
        <f>'[1]44094418Exp'!AB$263</f>
        <v>22.197341999999999</v>
      </c>
      <c r="AE14" s="123">
        <f>'[1]44094418Exp'!AC$263</f>
        <v>26.737333999999993</v>
      </c>
      <c r="AF14" s="123">
        <f>'[1]44094418Exp'!AD$263</f>
        <v>25.715683000000006</v>
      </c>
      <c r="AG14" s="123">
        <f>'[1]44094418Exp'!AE$263</f>
        <v>35.752396999999995</v>
      </c>
      <c r="AH14" s="123">
        <f>'[1]44094418Exp'!AF$263</f>
        <v>53.553256999999995</v>
      </c>
      <c r="AI14" s="123">
        <f>'[1]44094418Exp'!AG$263</f>
        <v>38.404371000000005</v>
      </c>
      <c r="AJ14" s="123">
        <f>'[1]44094418Exp'!AH$263</f>
        <v>28.648460999999998</v>
      </c>
      <c r="AK14" s="123">
        <f>'[1]44094418Exp'!AI$263</f>
        <v>32.421644000000001</v>
      </c>
      <c r="AL14" s="123">
        <f>'[1]44094418Exp'!AJ$263</f>
        <v>25.652931999999989</v>
      </c>
      <c r="AM14" s="123">
        <f>'[1]44094418Exp'!AK$263</f>
        <v>19.737518999999999</v>
      </c>
      <c r="AN14" s="123">
        <f>'[1]44094418Exp'!AL$263</f>
        <v>26.618501999999989</v>
      </c>
      <c r="AO14" s="123">
        <f>'[1]44094418Exp'!AM$263</f>
        <v>18.615530000000003</v>
      </c>
      <c r="AP14" s="123">
        <f>'[1]44094418Exp'!AN$263</f>
        <v>12.126711000000002</v>
      </c>
      <c r="AQ14" s="123">
        <f>'[1]44094418Exp'!AO$263</f>
        <v>9.8290819999999997</v>
      </c>
      <c r="AR14" s="123">
        <f>'[1]44094418Exp'!AP$263</f>
        <v>12.716909999999997</v>
      </c>
      <c r="AS14" s="123">
        <f>'[1]44094418Exp'!AQ$263</f>
        <v>9.3075029999999987</v>
      </c>
      <c r="AT14" s="123">
        <f>'[1]44094418Exp'!AR$263</f>
        <v>8.9292890000000007</v>
      </c>
      <c r="AU14" s="123">
        <f>'[1]44094418Exp'!AS$263</f>
        <v>6.6619440000000001</v>
      </c>
      <c r="AV14" s="123">
        <f>'[1]44094418Exp'!AT$263</f>
        <v>7.4690950000000003</v>
      </c>
      <c r="AW14" s="123">
        <f>'[1]44094418Exp'!AU$263</f>
        <v>6.7018529999999998</v>
      </c>
      <c r="AX14" s="123">
        <f>'[1]44094418Exp'!AV$263</f>
        <v>0</v>
      </c>
      <c r="AY14" s="123">
        <f>'[1]44094418Exp'!AW$263</f>
        <v>0</v>
      </c>
      <c r="AZ14" s="123">
        <f>'[1]44094418Exp'!AX$263</f>
        <v>0</v>
      </c>
      <c r="BA14" s="123">
        <f>'[1]44094418Exp'!AY$263</f>
        <v>0</v>
      </c>
      <c r="BB14" s="123">
        <f>'[1]44094418Exp'!AZ$263</f>
        <v>0</v>
      </c>
      <c r="BC14" s="123">
        <f>'[1]44094418Exp'!BA$263</f>
        <v>0</v>
      </c>
      <c r="BD14" s="214"/>
    </row>
    <row r="15" spans="2:56" ht="13">
      <c r="B15" s="5" t="s">
        <v>14</v>
      </c>
      <c r="C15" s="13">
        <f>'[1]94Exp'!B$263</f>
        <v>5.1631071428571432E-5</v>
      </c>
      <c r="D15" s="14">
        <f>'[1]94Exp'!C$263</f>
        <v>5.9067142857142859E-5</v>
      </c>
      <c r="E15" s="14">
        <f>'[1]94Exp'!D$263</f>
        <v>4.5688571428571426E-5</v>
      </c>
      <c r="F15" s="14">
        <f>'[1]94Exp'!E$263</f>
        <v>5.8876071428571428E-5</v>
      </c>
      <c r="G15" s="14">
        <f>'[1]94Exp'!F$263</f>
        <v>4.5264642857142857E-5</v>
      </c>
      <c r="H15" s="14">
        <f>'[1]94Exp'!G$263</f>
        <v>3.1277857142857145E-5</v>
      </c>
      <c r="I15" s="14">
        <f>'[1]94Exp'!H$263</f>
        <v>4.2517857142857145E-5</v>
      </c>
      <c r="J15" s="43">
        <f>'[1]94Exp'!I$263</f>
        <v>2.0814250000000001E-4</v>
      </c>
      <c r="K15" s="43">
        <f>'[1]94Exp'!J$263</f>
        <v>4.2671785714285713E-5</v>
      </c>
      <c r="L15" s="43">
        <f>'[1]94Exp'!K$263</f>
        <v>4.6565959999999998E-4</v>
      </c>
      <c r="M15" s="14">
        <f>'[1]94Exp'!L$263</f>
        <v>6.3048439999999998E-4</v>
      </c>
      <c r="N15" s="14">
        <f>'[1]94Exp'!M$263</f>
        <v>1.1494868000000002E-3</v>
      </c>
      <c r="O15" s="14">
        <f>'[1]94Exp'!N$263</f>
        <v>1.1494868000000002E-3</v>
      </c>
      <c r="P15" s="14">
        <f>'[1]94Exp'!O$263</f>
        <v>1.1494868000000002E-3</v>
      </c>
      <c r="Q15" s="14">
        <f>'[1]94Exp'!P$263</f>
        <v>0</v>
      </c>
      <c r="R15" s="14">
        <f>'[1]94Exp'!Q$263</f>
        <v>0</v>
      </c>
      <c r="S15" s="14">
        <f>'[1]94Exp'!R$263</f>
        <v>0</v>
      </c>
      <c r="T15" s="14">
        <f>'[1]94Exp'!S$263</f>
        <v>0</v>
      </c>
      <c r="U15" s="14">
        <f>'[1]94Exp'!T$263</f>
        <v>0</v>
      </c>
      <c r="V15" s="14">
        <f>'[1]94Exp'!U$263</f>
        <v>0</v>
      </c>
      <c r="W15" s="14">
        <f>'[1]94Exp'!V$263</f>
        <v>0</v>
      </c>
      <c r="X15" s="14">
        <f>'[1]94Exp'!W$263</f>
        <v>0</v>
      </c>
      <c r="Y15" s="14">
        <f>'[1]94Exp'!X$263</f>
        <v>0</v>
      </c>
      <c r="Z15" s="14">
        <f>'[1]94Exp'!Y$263</f>
        <v>0</v>
      </c>
      <c r="AA15" s="14">
        <f>'[1]94Exp'!Z$263</f>
        <v>0</v>
      </c>
      <c r="AB15" s="14">
        <f>'[1]94Exp'!AA$263</f>
        <v>0</v>
      </c>
      <c r="AC15" s="72"/>
      <c r="AD15" s="127">
        <f>'[1]94Exp'!AB$263</f>
        <v>0.27007500000000001</v>
      </c>
      <c r="AE15" s="123">
        <f>'[1]94Exp'!AC$263</f>
        <v>0.239149</v>
      </c>
      <c r="AF15" s="123">
        <f>'[1]94Exp'!AD$263</f>
        <v>0.25757399999999997</v>
      </c>
      <c r="AG15" s="123">
        <f>'[1]94Exp'!AE$263</f>
        <v>0.52933299999999994</v>
      </c>
      <c r="AH15" s="123">
        <f>'[1]94Exp'!AF$263</f>
        <v>0.16236299999999998</v>
      </c>
      <c r="AI15" s="123">
        <f>'[1]94Exp'!AG$263</f>
        <v>0.27121899999999999</v>
      </c>
      <c r="AJ15" s="123">
        <f>'[1]94Exp'!AH$263</f>
        <v>0.126443</v>
      </c>
      <c r="AK15" s="123">
        <f>'[1]94Exp'!AI$263</f>
        <v>0.395569</v>
      </c>
      <c r="AL15" s="123">
        <f>'[1]94Exp'!AJ$263</f>
        <v>0.26342099999999996</v>
      </c>
      <c r="AM15" s="123">
        <f>'[1]94Exp'!AK$263</f>
        <v>0.166576</v>
      </c>
      <c r="AN15" s="123">
        <f>'[1]94Exp'!AL$263</f>
        <v>0.12814200000000001</v>
      </c>
      <c r="AO15" s="123">
        <f>'[1]94Exp'!AM$263</f>
        <v>0.10198400000000001</v>
      </c>
      <c r="AP15" s="123">
        <f>'[1]94Exp'!AN$263</f>
        <v>0.10198400000000001</v>
      </c>
      <c r="AQ15" s="123">
        <f>'[1]94Exp'!AO$263</f>
        <v>0.10198400000000001</v>
      </c>
      <c r="AR15" s="123">
        <f>'[1]94Exp'!AP$263</f>
        <v>0</v>
      </c>
      <c r="AS15" s="123">
        <f>'[1]94Exp'!AQ$263</f>
        <v>0</v>
      </c>
      <c r="AT15" s="123">
        <f>'[1]94Exp'!AR$263</f>
        <v>0</v>
      </c>
      <c r="AU15" s="123">
        <f>'[1]94Exp'!AS$263</f>
        <v>0</v>
      </c>
      <c r="AV15" s="123">
        <f>'[1]94Exp'!AT$263</f>
        <v>0</v>
      </c>
      <c r="AW15" s="123">
        <f>'[1]94Exp'!AU$263</f>
        <v>0</v>
      </c>
      <c r="AX15" s="123">
        <f>'[1]94Exp'!AV$263</f>
        <v>0</v>
      </c>
      <c r="AY15" s="123">
        <f>'[1]94Exp'!AW$263</f>
        <v>0</v>
      </c>
      <c r="AZ15" s="123">
        <f>'[1]94Exp'!AX$263</f>
        <v>0</v>
      </c>
      <c r="BA15" s="123">
        <f>'[1]94Exp'!AY$263</f>
        <v>0</v>
      </c>
      <c r="BB15" s="123">
        <f>'[1]94Exp'!AZ$263</f>
        <v>0</v>
      </c>
      <c r="BC15" s="123">
        <f>'[1]94Exp'!BA$263</f>
        <v>0</v>
      </c>
      <c r="BD15" s="214"/>
    </row>
    <row r="16" spans="2:56" ht="13.5" thickBot="1">
      <c r="B16" s="8" t="s">
        <v>8</v>
      </c>
      <c r="C16" s="66">
        <f t="shared" ref="C16:M16" si="5">C8-SUM(C9:C15)</f>
        <v>3.5523255128571574E-2</v>
      </c>
      <c r="D16" s="41">
        <f t="shared" si="5"/>
        <v>3.6505527637142654E-2</v>
      </c>
      <c r="E16" s="41">
        <f t="shared" si="5"/>
        <v>3.4300771828571497E-2</v>
      </c>
      <c r="F16" s="41">
        <f t="shared" si="5"/>
        <v>1.8551656428571262E-2</v>
      </c>
      <c r="G16" s="41">
        <f t="shared" si="5"/>
        <v>1.993127235714276E-2</v>
      </c>
      <c r="H16" s="41">
        <f t="shared" si="5"/>
        <v>1.4535122522856936E-2</v>
      </c>
      <c r="I16" s="41">
        <f t="shared" si="5"/>
        <v>3.0563791442857147E-2</v>
      </c>
      <c r="J16" s="42">
        <f t="shared" si="5"/>
        <v>2.5767349699999942E-2</v>
      </c>
      <c r="K16" s="42">
        <f t="shared" si="5"/>
        <v>3.1969864714285645E-2</v>
      </c>
      <c r="L16" s="42">
        <f t="shared" si="5"/>
        <v>1.5051870959999936E-2</v>
      </c>
      <c r="M16" s="41">
        <f t="shared" si="5"/>
        <v>2.1668391499999884E-2</v>
      </c>
      <c r="N16" s="41">
        <f>N8-SUM(N9:N15)</f>
        <v>5.7067103800000019E-2</v>
      </c>
      <c r="O16" s="41">
        <f t="shared" ref="O16:AB16" si="6">O8-SUM(O9:O15)</f>
        <v>6.6058712299999933E-2</v>
      </c>
      <c r="P16" s="41">
        <f t="shared" si="6"/>
        <v>1.164268615999986E-2</v>
      </c>
      <c r="Q16" s="41">
        <f t="shared" si="6"/>
        <v>1.2587205560000037E-2</v>
      </c>
      <c r="R16" s="41">
        <f t="shared" si="6"/>
        <v>1.262063754000009E-2</v>
      </c>
      <c r="S16" s="41">
        <f t="shared" si="6"/>
        <v>1.0705382799999885E-2</v>
      </c>
      <c r="T16" s="41">
        <f t="shared" si="6"/>
        <v>7.9199821400001147E-3</v>
      </c>
      <c r="U16" s="41">
        <f t="shared" si="6"/>
        <v>5.9615512599999754E-3</v>
      </c>
      <c r="V16" s="41">
        <f t="shared" si="6"/>
        <v>5.343041753333333E-3</v>
      </c>
      <c r="W16" s="41">
        <f t="shared" si="6"/>
        <v>0</v>
      </c>
      <c r="X16" s="41">
        <f t="shared" si="6"/>
        <v>0</v>
      </c>
      <c r="Y16" s="41">
        <f t="shared" si="6"/>
        <v>0</v>
      </c>
      <c r="Z16" s="41">
        <f t="shared" si="6"/>
        <v>0</v>
      </c>
      <c r="AA16" s="41">
        <f t="shared" si="6"/>
        <v>0</v>
      </c>
      <c r="AB16" s="41">
        <f t="shared" si="6"/>
        <v>0</v>
      </c>
      <c r="AC16" s="72"/>
      <c r="AD16" s="122">
        <f t="shared" ref="AD16:BC16" si="7">AD8-SUM(AD9:AD15)</f>
        <v>5.2048649999999839</v>
      </c>
      <c r="AE16" s="119">
        <f t="shared" si="7"/>
        <v>5.7076200000000199</v>
      </c>
      <c r="AF16" s="119">
        <f t="shared" si="7"/>
        <v>5.6223860000000059</v>
      </c>
      <c r="AG16" s="119">
        <f t="shared" si="7"/>
        <v>3.45085499999999</v>
      </c>
      <c r="AH16" s="119">
        <f t="shared" si="7"/>
        <v>3.117149999999981</v>
      </c>
      <c r="AI16" s="119">
        <f t="shared" si="7"/>
        <v>2.4426300000000083</v>
      </c>
      <c r="AJ16" s="119">
        <f t="shared" si="7"/>
        <v>4.7270960000000173</v>
      </c>
      <c r="AK16" s="119">
        <f t="shared" si="7"/>
        <v>4.836612999999943</v>
      </c>
      <c r="AL16" s="119">
        <f t="shared" si="7"/>
        <v>7.9281700000000797</v>
      </c>
      <c r="AM16" s="119">
        <f t="shared" si="7"/>
        <v>3.8913360000000239</v>
      </c>
      <c r="AN16" s="119">
        <f t="shared" si="7"/>
        <v>4.9597900000000266</v>
      </c>
      <c r="AO16" s="119">
        <f t="shared" si="7"/>
        <v>5.3237940000000208</v>
      </c>
      <c r="AP16" s="119">
        <f t="shared" si="7"/>
        <v>5.5766170000000272</v>
      </c>
      <c r="AQ16" s="119">
        <f t="shared" si="7"/>
        <v>3.9341990000000067</v>
      </c>
      <c r="AR16" s="119">
        <f t="shared" si="7"/>
        <v>5.4290310000000375</v>
      </c>
      <c r="AS16" s="119">
        <f t="shared" si="7"/>
        <v>8.9192900000000179</v>
      </c>
      <c r="AT16" s="119">
        <f t="shared" si="7"/>
        <v>4.5163459999999986</v>
      </c>
      <c r="AU16" s="119">
        <f t="shared" si="7"/>
        <v>3.8056080000000065</v>
      </c>
      <c r="AV16" s="119">
        <f t="shared" si="7"/>
        <v>1.7480759999999691</v>
      </c>
      <c r="AW16" s="119">
        <f t="shared" si="7"/>
        <v>1.2076689999999957</v>
      </c>
      <c r="AX16" s="119">
        <f t="shared" si="7"/>
        <v>0</v>
      </c>
      <c r="AY16" s="119">
        <f t="shared" si="7"/>
        <v>0</v>
      </c>
      <c r="AZ16" s="119">
        <f t="shared" si="7"/>
        <v>0</v>
      </c>
      <c r="BA16" s="119">
        <f t="shared" si="7"/>
        <v>0</v>
      </c>
      <c r="BB16" s="119">
        <f t="shared" si="7"/>
        <v>0</v>
      </c>
      <c r="BC16" s="119">
        <f t="shared" si="7"/>
        <v>0</v>
      </c>
      <c r="BD16" s="214"/>
    </row>
    <row r="17" spans="2:56" ht="20" hidden="1" customHeight="1">
      <c r="B17" s="27" t="s">
        <v>10</v>
      </c>
      <c r="C17" s="80">
        <f>0*[1]PaperSectorMinusCoreVPAExp!B$263</f>
        <v>0</v>
      </c>
      <c r="D17" s="81">
        <f>0*[1]PaperSectorMinusCoreVPAExp!C$263</f>
        <v>0</v>
      </c>
      <c r="E17" s="81">
        <f>0*[1]PaperSectorMinusCoreVPAExp!D$263</f>
        <v>0</v>
      </c>
      <c r="F17" s="81">
        <f>0*[1]PaperSectorMinusCoreVPAExp!E$263</f>
        <v>0</v>
      </c>
      <c r="G17" s="203">
        <f>0*[1]PaperSectorMinusCoreVPAExp!F$263</f>
        <v>0</v>
      </c>
      <c r="H17" s="203">
        <f>0*[1]PaperSectorMinusCoreVPAExp!G$263</f>
        <v>0</v>
      </c>
      <c r="I17" s="203">
        <f>0*[1]PaperSectorMinusCoreVPAExp!H$263</f>
        <v>0</v>
      </c>
      <c r="J17" s="204">
        <f>0*[1]PaperSectorMinusCoreVPAExp!I$263</f>
        <v>0</v>
      </c>
      <c r="K17" s="204">
        <f>0*[1]PaperSectorMinusCoreVPAExp!J$263</f>
        <v>0</v>
      </c>
      <c r="L17" s="204">
        <f>0*[1]PaperSectorMinusCoreVPAExp!K$263</f>
        <v>0</v>
      </c>
      <c r="M17" s="203">
        <f>0*[1]PaperSectorMinusCoreVPAExp!L$263</f>
        <v>0</v>
      </c>
      <c r="N17" s="203">
        <f>0*[1]PaperSectorMinusCoreVPAExp!M$263</f>
        <v>0</v>
      </c>
      <c r="O17" s="203">
        <f>0*[1]PaperSectorMinusCoreVPAExp!N$263</f>
        <v>0</v>
      </c>
      <c r="P17" s="203">
        <f>0*[1]PaperSectorMinusCoreVPAExp!O$263</f>
        <v>0</v>
      </c>
      <c r="Q17" s="203">
        <f>0*[1]PaperSectorMinusCoreVPAExp!P$263</f>
        <v>0</v>
      </c>
      <c r="R17" s="203">
        <f>0*[1]PaperSectorMinusCoreVPAExp!Q$263</f>
        <v>0</v>
      </c>
      <c r="S17" s="203">
        <f>0*[1]PaperSectorMinusCoreVPAExp!R$263</f>
        <v>0</v>
      </c>
      <c r="T17" s="203">
        <f>0*[1]PaperSectorMinusCoreVPAExp!S$263</f>
        <v>0</v>
      </c>
      <c r="U17" s="203">
        <f>0*[1]PaperSectorMinusCoreVPAExp!T$263</f>
        <v>0</v>
      </c>
      <c r="V17" s="203">
        <f>0*[1]PaperSectorMinusCoreVPAExp!U$263</f>
        <v>0</v>
      </c>
      <c r="W17" s="203">
        <f>0*[1]PaperSectorMinusCoreVPAExp!V$263</f>
        <v>0</v>
      </c>
      <c r="X17" s="203">
        <f>0*[1]PaperSectorMinusCoreVPAExp!W$263</f>
        <v>0</v>
      </c>
      <c r="Y17" s="203">
        <f>0*[1]PaperSectorMinusCoreVPAExp!X$263</f>
        <v>0</v>
      </c>
      <c r="Z17" s="203">
        <f>0*[1]PaperSectorMinusCoreVPAExp!Y$263</f>
        <v>0</v>
      </c>
      <c r="AA17" s="203">
        <f>0*[1]PaperSectorMinusCoreVPAExp!Z$263</f>
        <v>0</v>
      </c>
      <c r="AB17" s="203">
        <f>0*[1]PaperSectorMinusCoreVPAExp!AA$263</f>
        <v>0</v>
      </c>
      <c r="AC17" s="72"/>
      <c r="AD17" s="205">
        <f>0*1/1000*[1]PaperSectorMinusCoreVPAExp!AB$263</f>
        <v>0</v>
      </c>
      <c r="AE17" s="203">
        <f>0*1/1000*[1]PaperSectorMinusCoreVPAExp!AC$263</f>
        <v>0</v>
      </c>
      <c r="AF17" s="203">
        <f>0*1/1000*[1]PaperSectorMinusCoreVPAExp!AD$263</f>
        <v>0</v>
      </c>
      <c r="AG17" s="203">
        <f>0*1/1000*[1]PaperSectorMinusCoreVPAExp!AE$263</f>
        <v>0</v>
      </c>
      <c r="AH17" s="203">
        <f>0*1/1000*[1]PaperSectorMinusCoreVPAExp!AF$263</f>
        <v>0</v>
      </c>
      <c r="AI17" s="203">
        <f>0*1/1000*[1]PaperSectorMinusCoreVPAExp!AG$263</f>
        <v>0</v>
      </c>
      <c r="AJ17" s="203">
        <f>0*1/1000*[1]PaperSectorMinusCoreVPAExp!AH$263</f>
        <v>0</v>
      </c>
      <c r="AK17" s="203">
        <f>0*1/1000*[1]PaperSectorMinusCoreVPAExp!AI$263</f>
        <v>0</v>
      </c>
      <c r="AL17" s="203">
        <f>0*1/1000*[1]PaperSectorMinusCoreVPAExp!AJ$263</f>
        <v>0</v>
      </c>
      <c r="AM17" s="203">
        <f>0*1/1000*[1]PaperSectorMinusCoreVPAExp!AK$263</f>
        <v>0</v>
      </c>
      <c r="AN17" s="203">
        <f>0*1/1000*[1]PaperSectorMinusCoreVPAExp!AL$263</f>
        <v>0</v>
      </c>
      <c r="AO17" s="203">
        <f>0*1/1000*[1]PaperSectorMinusCoreVPAExp!AM$263</f>
        <v>0</v>
      </c>
      <c r="AP17" s="203">
        <f>0*1/1000*[1]PaperSectorMinusCoreVPAExp!AN$263</f>
        <v>0</v>
      </c>
      <c r="AQ17" s="203">
        <f>0*1/1000*[1]PaperSectorMinusCoreVPAExp!AO$263</f>
        <v>0</v>
      </c>
      <c r="AR17" s="203">
        <f>0*1/1000*[1]PaperSectorMinusCoreVPAExp!AP$263</f>
        <v>0</v>
      </c>
      <c r="AS17" s="203">
        <f>0*1/1000*[1]PaperSectorMinusCoreVPAExp!AQ$263</f>
        <v>0</v>
      </c>
      <c r="AT17" s="203">
        <f>0*1/1000*[1]PaperSectorMinusCoreVPAExp!AR$263</f>
        <v>0</v>
      </c>
      <c r="AU17" s="203">
        <f>0*1/1000*[1]PaperSectorMinusCoreVPAExp!AS$263</f>
        <v>0</v>
      </c>
      <c r="AV17" s="203">
        <f>0*1/1000*[1]PaperSectorMinusCoreVPAExp!AT$263</f>
        <v>0</v>
      </c>
      <c r="AW17" s="203">
        <f>0*1/1000*[1]PaperSectorMinusCoreVPAExp!AU$263</f>
        <v>0</v>
      </c>
      <c r="AX17" s="203">
        <f>0*1/1000*[1]PaperSectorMinusCoreVPAExp!AV$263</f>
        <v>0</v>
      </c>
      <c r="AY17" s="203">
        <f>0*1/1000*[1]PaperSectorMinusCoreVPAExp!AW$263</f>
        <v>0</v>
      </c>
      <c r="AZ17" s="203">
        <f>0*1/1000*[1]PaperSectorMinusCoreVPAExp!AX$263</f>
        <v>0</v>
      </c>
      <c r="BA17" s="203">
        <f>0*1/1000*[1]PaperSectorMinusCoreVPAExp!AY$263</f>
        <v>0</v>
      </c>
      <c r="BB17" s="203">
        <f>0*1/1000*[1]PaperSectorMinusCoreVPAExp!AZ$263</f>
        <v>0</v>
      </c>
      <c r="BC17" s="203">
        <f>0*1/1000*[1]PaperSectorMinusCoreVPAExp!BA$263</f>
        <v>0</v>
      </c>
      <c r="BD17" s="214"/>
    </row>
    <row r="18" spans="2:56" ht="13.5" hidden="1" thickBot="1">
      <c r="B18" s="5" t="s">
        <v>115</v>
      </c>
      <c r="C18" s="13">
        <f>'[1]440123Exp'!B$263</f>
        <v>0</v>
      </c>
      <c r="D18" s="14">
        <f>'[1]440123Exp'!C$263</f>
        <v>0</v>
      </c>
      <c r="E18" s="14">
        <f>'[1]440123Exp'!D$263</f>
        <v>0</v>
      </c>
      <c r="F18" s="14">
        <f>'[1]440123Exp'!E$263</f>
        <v>0</v>
      </c>
      <c r="G18" s="14">
        <f>'[1]440123Exp'!F$263</f>
        <v>0</v>
      </c>
      <c r="H18" s="14">
        <f>'[1]440123Exp'!G$263</f>
        <v>0</v>
      </c>
      <c r="I18" s="14">
        <f>'[1]440123Exp'!H$263</f>
        <v>0</v>
      </c>
      <c r="J18" s="43">
        <f>'[1]440123Exp'!I$263</f>
        <v>0</v>
      </c>
      <c r="K18" s="43">
        <f>'[1]440123Exp'!J$263</f>
        <v>0</v>
      </c>
      <c r="L18" s="43">
        <f>'[1]440123Exp'!K$263</f>
        <v>0</v>
      </c>
      <c r="M18" s="14">
        <f>'[1]440123Exp'!L$263</f>
        <v>0</v>
      </c>
      <c r="N18" s="14">
        <f>'[1]440123Exp'!M$263</f>
        <v>0</v>
      </c>
      <c r="O18" s="14">
        <f>'[1]440123Exp'!N$263</f>
        <v>0</v>
      </c>
      <c r="P18" s="14">
        <f>'[1]440123Exp'!O$263</f>
        <v>0</v>
      </c>
      <c r="Q18" s="14">
        <f>'[1]440123Exp'!P$263</f>
        <v>0</v>
      </c>
      <c r="R18" s="14">
        <f>'[1]440123Exp'!Q$263</f>
        <v>0</v>
      </c>
      <c r="S18" s="14">
        <f>'[1]440123Exp'!R$263</f>
        <v>0</v>
      </c>
      <c r="T18" s="14">
        <f>'[1]440123Exp'!S$263</f>
        <v>0</v>
      </c>
      <c r="U18" s="14">
        <f>'[1]440123Exp'!T$263</f>
        <v>0</v>
      </c>
      <c r="V18" s="14">
        <f>'[1]440123Exp'!U$263</f>
        <v>0</v>
      </c>
      <c r="W18" s="14">
        <f>'[1]440123Exp'!V$263</f>
        <v>0</v>
      </c>
      <c r="X18" s="14">
        <f>'[1]440123Exp'!W$263</f>
        <v>0</v>
      </c>
      <c r="Y18" s="14">
        <f>'[1]440123Exp'!X$263</f>
        <v>0</v>
      </c>
      <c r="Z18" s="14">
        <f>'[1]440123Exp'!Y$263</f>
        <v>0</v>
      </c>
      <c r="AA18" s="14">
        <f>'[1]440123Exp'!Z$263</f>
        <v>0</v>
      </c>
      <c r="AB18" s="14">
        <f>'[1]440123Exp'!AA$263</f>
        <v>0</v>
      </c>
      <c r="AC18" s="72"/>
      <c r="AD18" s="127">
        <f>'[1]440123Exp'!AB$263</f>
        <v>0</v>
      </c>
      <c r="AE18" s="123">
        <f>'[1]440123Exp'!AC$263</f>
        <v>0</v>
      </c>
      <c r="AF18" s="123">
        <f>'[1]440123Exp'!AD$263</f>
        <v>0</v>
      </c>
      <c r="AG18" s="123">
        <f>'[1]440123Exp'!AE$263</f>
        <v>0</v>
      </c>
      <c r="AH18" s="123">
        <f>'[1]440123Exp'!AF$263</f>
        <v>0</v>
      </c>
      <c r="AI18" s="123">
        <f>'[1]440123Exp'!AG$263</f>
        <v>0</v>
      </c>
      <c r="AJ18" s="123">
        <f>'[1]440123Exp'!AH$263</f>
        <v>0</v>
      </c>
      <c r="AK18" s="123">
        <f>'[1]440123Exp'!AI$263</f>
        <v>0</v>
      </c>
      <c r="AL18" s="123">
        <f>'[1]440123Exp'!AJ$263</f>
        <v>0</v>
      </c>
      <c r="AM18" s="123">
        <f>'[1]440123Exp'!AK$263</f>
        <v>0</v>
      </c>
      <c r="AN18" s="123">
        <f>'[1]440123Exp'!AL$263</f>
        <v>0</v>
      </c>
      <c r="AO18" s="123">
        <f>'[1]440123Exp'!AM$263</f>
        <v>0</v>
      </c>
      <c r="AP18" s="123">
        <f>'[1]440123Exp'!AN$263</f>
        <v>0</v>
      </c>
      <c r="AQ18" s="123">
        <f>'[1]440123Exp'!AO$263</f>
        <v>0</v>
      </c>
      <c r="AR18" s="123">
        <f>'[1]440123Exp'!AP$263</f>
        <v>0</v>
      </c>
      <c r="AS18" s="123">
        <f>'[1]440123Exp'!AQ$263</f>
        <v>0</v>
      </c>
      <c r="AT18" s="123">
        <f>'[1]440123Exp'!AR$263</f>
        <v>0</v>
      </c>
      <c r="AU18" s="123">
        <f>'[1]440123Exp'!AS$263</f>
        <v>0</v>
      </c>
      <c r="AV18" s="123">
        <f>'[1]440123Exp'!AT$263</f>
        <v>0</v>
      </c>
      <c r="AW18" s="123">
        <f>'[1]440123Exp'!AU$263</f>
        <v>0</v>
      </c>
      <c r="AX18" s="123">
        <f>'[1]440123Exp'!AV$263</f>
        <v>0</v>
      </c>
      <c r="AY18" s="123">
        <f>'[1]440123Exp'!AW$263</f>
        <v>0</v>
      </c>
      <c r="AZ18" s="123">
        <f>'[1]440123Exp'!AX$263</f>
        <v>0</v>
      </c>
      <c r="BA18" s="123">
        <f>'[1]440123Exp'!AY$263</f>
        <v>0</v>
      </c>
      <c r="BB18" s="123">
        <f>'[1]440123Exp'!AZ$263</f>
        <v>0</v>
      </c>
      <c r="BC18" s="123">
        <f>'[1]440123Exp'!BA$263</f>
        <v>0</v>
      </c>
      <c r="BD18" s="214"/>
    </row>
    <row r="19" spans="2:56" ht="13.5" hidden="1" thickBot="1">
      <c r="B19" s="5" t="s">
        <v>9</v>
      </c>
      <c r="C19" s="86"/>
      <c r="D19" s="87"/>
      <c r="E19" s="87"/>
      <c r="F19" s="87"/>
      <c r="G19" s="87"/>
      <c r="H19" s="87"/>
      <c r="I19" s="87"/>
      <c r="J19" s="95"/>
      <c r="K19" s="95"/>
      <c r="L19" s="95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72"/>
      <c r="AD19" s="127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214"/>
    </row>
    <row r="20" spans="2:56" ht="13.5" hidden="1" thickBot="1">
      <c r="B20" s="6" t="s">
        <v>13</v>
      </c>
      <c r="C20" s="89"/>
      <c r="D20" s="90"/>
      <c r="E20" s="90"/>
      <c r="F20" s="90"/>
      <c r="G20" s="90"/>
      <c r="H20" s="90"/>
      <c r="I20" s="90"/>
      <c r="J20" s="96"/>
      <c r="K20" s="96"/>
      <c r="L20" s="96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72"/>
      <c r="AD20" s="174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5"/>
      <c r="BC20" s="175"/>
      <c r="BD20" s="214"/>
    </row>
    <row r="21" spans="2:56" ht="25" customHeight="1" thickTop="1">
      <c r="B21" s="7"/>
      <c r="C21" s="243" t="s">
        <v>124</v>
      </c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5"/>
      <c r="AC21" s="20"/>
      <c r="AD21" s="243" t="str">
        <f>C21</f>
        <v>Exports to all 28 EU member states</v>
      </c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5"/>
      <c r="BD21" s="214"/>
    </row>
    <row r="22" spans="2:56" ht="20" customHeight="1">
      <c r="B22" s="27" t="s">
        <v>12</v>
      </c>
      <c r="C22" s="83">
        <f>C24+C33</f>
        <v>1.0143348060720001</v>
      </c>
      <c r="D22" s="84">
        <f t="shared" ref="D22:K22" si="8">D24+D33</f>
        <v>1.0085510477839998</v>
      </c>
      <c r="E22" s="84">
        <f t="shared" si="8"/>
        <v>0.81084933440000007</v>
      </c>
      <c r="F22" s="84">
        <f t="shared" si="8"/>
        <v>0.68701962218399992</v>
      </c>
      <c r="G22" s="84">
        <f t="shared" si="8"/>
        <v>0.78479330585599993</v>
      </c>
      <c r="H22" s="84">
        <f t="shared" si="8"/>
        <v>0.73244749062799996</v>
      </c>
      <c r="I22" s="84">
        <f t="shared" si="8"/>
        <v>0.65350550185200007</v>
      </c>
      <c r="J22" s="97">
        <f t="shared" si="8"/>
        <v>0.64343053597200006</v>
      </c>
      <c r="K22" s="97">
        <f t="shared" si="8"/>
        <v>0.60201154686399994</v>
      </c>
      <c r="L22" s="97">
        <f>L24+L33</f>
        <v>0.30025165105599999</v>
      </c>
      <c r="M22" s="84">
        <f>M24+M33</f>
        <v>0.35654656805599994</v>
      </c>
      <c r="N22" s="84">
        <f>N24+N33</f>
        <v>0.28728755795599992</v>
      </c>
      <c r="O22" s="84">
        <f t="shared" ref="O22:AB22" si="9">O24+O33</f>
        <v>0.27296332789600003</v>
      </c>
      <c r="P22" s="84">
        <f t="shared" si="9"/>
        <v>0.245063397824</v>
      </c>
      <c r="Q22" s="84">
        <f t="shared" si="9"/>
        <v>0.27900900834799996</v>
      </c>
      <c r="R22" s="84">
        <f t="shared" si="9"/>
        <v>0.250485223072</v>
      </c>
      <c r="S22" s="84">
        <f t="shared" si="9"/>
        <v>0.20629865773999995</v>
      </c>
      <c r="T22" s="84">
        <f t="shared" si="9"/>
        <v>0.167873119736</v>
      </c>
      <c r="U22" s="84">
        <f t="shared" si="9"/>
        <v>0.16226687310399995</v>
      </c>
      <c r="V22" s="84">
        <f t="shared" si="9"/>
        <v>0.15123570319199997</v>
      </c>
      <c r="W22" s="84">
        <f t="shared" si="9"/>
        <v>0</v>
      </c>
      <c r="X22" s="84">
        <f t="shared" si="9"/>
        <v>0</v>
      </c>
      <c r="Y22" s="84">
        <f t="shared" si="9"/>
        <v>0</v>
      </c>
      <c r="Z22" s="84">
        <f t="shared" si="9"/>
        <v>0</v>
      </c>
      <c r="AA22" s="84">
        <f t="shared" si="9"/>
        <v>0</v>
      </c>
      <c r="AB22" s="85">
        <f t="shared" si="9"/>
        <v>0</v>
      </c>
      <c r="AC22" s="72"/>
      <c r="AD22" s="80">
        <f>AD24+AD33</f>
        <v>191.71570099999997</v>
      </c>
      <c r="AE22" s="81">
        <f>AE24+AE33</f>
        <v>197.26953399999996</v>
      </c>
      <c r="AF22" s="81">
        <f t="shared" ref="AF22:BC22" si="10">AF24+AF33</f>
        <v>171.79270600000001</v>
      </c>
      <c r="AG22" s="81">
        <f t="shared" si="10"/>
        <v>178.703778</v>
      </c>
      <c r="AH22" s="81">
        <f t="shared" si="10"/>
        <v>228.71116000000004</v>
      </c>
      <c r="AI22" s="81">
        <f t="shared" si="10"/>
        <v>223.91620099999997</v>
      </c>
      <c r="AJ22" s="81">
        <f t="shared" si="10"/>
        <v>196.798912</v>
      </c>
      <c r="AK22" s="81">
        <f t="shared" si="10"/>
        <v>219.11410799999999</v>
      </c>
      <c r="AL22" s="81">
        <f t="shared" si="10"/>
        <v>223.48962500000002</v>
      </c>
      <c r="AM22" s="81">
        <f t="shared" si="10"/>
        <v>110.71407699999999</v>
      </c>
      <c r="AN22" s="81">
        <f t="shared" si="10"/>
        <v>118.05825999999998</v>
      </c>
      <c r="AO22" s="81">
        <f t="shared" si="10"/>
        <v>98.547214999999994</v>
      </c>
      <c r="AP22" s="81">
        <f t="shared" si="10"/>
        <v>90.748655999999997</v>
      </c>
      <c r="AQ22" s="81">
        <f t="shared" si="10"/>
        <v>85.149636999999998</v>
      </c>
      <c r="AR22" s="81">
        <f t="shared" si="10"/>
        <v>93.958191999999997</v>
      </c>
      <c r="AS22" s="81">
        <f t="shared" si="10"/>
        <v>87.731179999999995</v>
      </c>
      <c r="AT22" s="81">
        <f t="shared" si="10"/>
        <v>69.491722999999993</v>
      </c>
      <c r="AU22" s="81">
        <f t="shared" si="10"/>
        <v>56.725815999999995</v>
      </c>
      <c r="AV22" s="81">
        <f t="shared" si="10"/>
        <v>58.699196000000001</v>
      </c>
      <c r="AW22" s="81">
        <f t="shared" si="10"/>
        <v>48.347865999999996</v>
      </c>
      <c r="AX22" s="81">
        <f t="shared" si="10"/>
        <v>0</v>
      </c>
      <c r="AY22" s="81">
        <f t="shared" si="10"/>
        <v>0</v>
      </c>
      <c r="AZ22" s="81">
        <f t="shared" si="10"/>
        <v>0</v>
      </c>
      <c r="BA22" s="81">
        <f t="shared" si="10"/>
        <v>0</v>
      </c>
      <c r="BB22" s="81">
        <f t="shared" si="10"/>
        <v>0</v>
      </c>
      <c r="BC22" s="81">
        <f t="shared" si="10"/>
        <v>0</v>
      </c>
      <c r="BD22" s="214"/>
    </row>
    <row r="23" spans="2:56" ht="16" customHeight="1">
      <c r="B23" s="24" t="s">
        <v>27</v>
      </c>
      <c r="C23" s="73">
        <f>[1]CoreVPAExp!B$264</f>
        <v>0.90633168259200003</v>
      </c>
      <c r="D23" s="74">
        <f>[1]CoreVPAExp!C$264</f>
        <v>0.88198784094400007</v>
      </c>
      <c r="E23" s="74">
        <f>[1]CoreVPAExp!D$264</f>
        <v>0.69632846696000006</v>
      </c>
      <c r="F23" s="74">
        <f>[1]CoreVPAExp!E$264</f>
        <v>0.57259814382399998</v>
      </c>
      <c r="G23" s="74">
        <f>[1]CoreVPAExp!F$264</f>
        <v>0.63748378237600001</v>
      </c>
      <c r="H23" s="74">
        <f>[1]CoreVPAExp!G$264</f>
        <v>0.63249421020800001</v>
      </c>
      <c r="I23" s="74">
        <f>[1]CoreVPAExp!H$264</f>
        <v>0.56349866339199994</v>
      </c>
      <c r="J23" s="92">
        <f>[1]CoreVPAExp!I$264</f>
        <v>0.55063098983199998</v>
      </c>
      <c r="K23" s="196">
        <f>[1]CoreVPAExp!J$264</f>
        <v>0.5163137255639999</v>
      </c>
      <c r="L23" s="196">
        <f>[1]CoreVPAExp!K$264</f>
        <v>0.24017416253600002</v>
      </c>
      <c r="M23" s="200">
        <f>[1]CoreVPAExp!L$264</f>
        <v>0.27616643731599999</v>
      </c>
      <c r="N23" s="200">
        <f>[1]CoreVPAExp!M$264</f>
        <v>0.23191380917600002</v>
      </c>
      <c r="O23" s="200">
        <f>[1]CoreVPAExp!N$264</f>
        <v>0.22393795989599996</v>
      </c>
      <c r="P23" s="200">
        <f>[1]CoreVPAExp!O$264</f>
        <v>0.20057202796399998</v>
      </c>
      <c r="Q23" s="200">
        <f>[1]CoreVPAExp!P$264</f>
        <v>0.23123653702799998</v>
      </c>
      <c r="R23" s="200">
        <f>[1]CoreVPAExp!Q$264</f>
        <v>0.20950636431199998</v>
      </c>
      <c r="S23" s="200">
        <f>[1]CoreVPAExp!R$264</f>
        <v>0.16726544673999999</v>
      </c>
      <c r="T23" s="200">
        <f>[1]CoreVPAExp!S$264</f>
        <v>0.14520742045599999</v>
      </c>
      <c r="U23" s="200">
        <f>[1]CoreVPAExp!T$264</f>
        <v>0.142820329064</v>
      </c>
      <c r="V23" s="200">
        <f>[1]CoreVPAExp!U$264</f>
        <v>0.13111888437199998</v>
      </c>
      <c r="W23" s="200">
        <f>[1]CoreVPAExp!V$264</f>
        <v>0</v>
      </c>
      <c r="X23" s="200">
        <f>[1]CoreVPAExp!W$264</f>
        <v>0</v>
      </c>
      <c r="Y23" s="200">
        <f>[1]CoreVPAExp!X$264</f>
        <v>0</v>
      </c>
      <c r="Z23" s="200">
        <f>[1]CoreVPAExp!Y$264</f>
        <v>0</v>
      </c>
      <c r="AA23" s="200">
        <f>[1]CoreVPAExp!Z$264</f>
        <v>0</v>
      </c>
      <c r="AB23" s="78">
        <f>[1]CoreVPAExp!AA$264</f>
        <v>0</v>
      </c>
      <c r="AC23" s="72"/>
      <c r="AD23" s="82">
        <f>[1]CoreVPAExp!AB$264</f>
        <v>164.79485199999999</v>
      </c>
      <c r="AE23" s="82">
        <f>[1]CoreVPAExp!AC$264</f>
        <v>165.89242499999997</v>
      </c>
      <c r="AF23" s="82">
        <f>[1]CoreVPAExp!AD$264</f>
        <v>142.04910499999997</v>
      </c>
      <c r="AG23" s="82">
        <f>[1]CoreVPAExp!AE$264</f>
        <v>142.93357</v>
      </c>
      <c r="AH23" s="82">
        <f>[1]CoreVPAExp!AF$264</f>
        <v>179.95830500000005</v>
      </c>
      <c r="AI23" s="82">
        <f>[1]CoreVPAExp!AG$264</f>
        <v>188.28458499999996</v>
      </c>
      <c r="AJ23" s="82">
        <f>[1]CoreVPAExp!AH$264</f>
        <v>166.65962499999998</v>
      </c>
      <c r="AK23" s="82">
        <f>[1]CoreVPAExp!AI$264</f>
        <v>186.40157999999997</v>
      </c>
      <c r="AL23" s="82">
        <f>[1]CoreVPAExp!AJ$264</f>
        <v>191.38714699999997</v>
      </c>
      <c r="AM23" s="82">
        <f>[1]CoreVPAExp!AK$264</f>
        <v>89.295657999999989</v>
      </c>
      <c r="AN23" s="82">
        <f>[1]CoreVPAExp!AL$264</f>
        <v>91.175488999999999</v>
      </c>
      <c r="AO23" s="82">
        <f>[1]CoreVPAExp!AM$264</f>
        <v>78.228005999999993</v>
      </c>
      <c r="AP23" s="82">
        <f>[1]CoreVPAExp!AN$264</f>
        <v>72.030242999999984</v>
      </c>
      <c r="AQ23" s="82">
        <f>[1]CoreVPAExp!AO$264</f>
        <v>68.873570999999984</v>
      </c>
      <c r="AR23" s="82">
        <f>[1]CoreVPAExp!AP$264</f>
        <v>75.951486999999986</v>
      </c>
      <c r="AS23" s="82">
        <f>[1]CoreVPAExp!AQ$264</f>
        <v>73.614931999999996</v>
      </c>
      <c r="AT23" s="82">
        <f>[1]CoreVPAExp!AR$264</f>
        <v>55.380345999999989</v>
      </c>
      <c r="AU23" s="82">
        <f>[1]CoreVPAExp!AS$264</f>
        <v>47.479242999999997</v>
      </c>
      <c r="AV23" s="82">
        <f>[1]CoreVPAExp!AT$264</f>
        <v>49.909235000000002</v>
      </c>
      <c r="AW23" s="82">
        <f>[1]CoreVPAExp!AU$264</f>
        <v>39.967948999999997</v>
      </c>
      <c r="AX23" s="82">
        <f>[1]CoreVPAExp!AV$264</f>
        <v>0</v>
      </c>
      <c r="AY23" s="82">
        <f>[1]CoreVPAExp!AW$264</f>
        <v>0</v>
      </c>
      <c r="AZ23" s="82">
        <f>[1]CoreVPAExp!AX$264</f>
        <v>0</v>
      </c>
      <c r="BA23" s="82">
        <f>[1]CoreVPAExp!AY$264</f>
        <v>0</v>
      </c>
      <c r="BB23" s="82">
        <f>[1]CoreVPAExp!AZ$264</f>
        <v>0</v>
      </c>
      <c r="BC23" s="82">
        <f>[1]CoreVPAExp!BA$264</f>
        <v>0</v>
      </c>
      <c r="BD23" s="214"/>
    </row>
    <row r="24" spans="2:56" ht="20" customHeight="1">
      <c r="B24" s="19" t="s">
        <v>11</v>
      </c>
      <c r="C24" s="75">
        <f>SUM([1]TimberSectorMinusCoreVPAExp!B$264:B$264)+SUM(C25:C28)</f>
        <v>1.0143348060720001</v>
      </c>
      <c r="D24" s="76">
        <f>SUM([1]TimberSectorMinusCoreVPAExp!C$264:C$264)+SUM(D25:D28)</f>
        <v>1.0085510477839998</v>
      </c>
      <c r="E24" s="76">
        <f>SUM([1]TimberSectorMinusCoreVPAExp!D$264:D$264)+SUM(E25:E28)</f>
        <v>0.81084933440000007</v>
      </c>
      <c r="F24" s="76">
        <f>SUM([1]TimberSectorMinusCoreVPAExp!E$264:E$264)+SUM(F25:F28)</f>
        <v>0.68701962218399992</v>
      </c>
      <c r="G24" s="76">
        <f>SUM([1]TimberSectorMinusCoreVPAExp!F$264:F$264)+SUM(G25:G28)</f>
        <v>0.78479330585599993</v>
      </c>
      <c r="H24" s="76">
        <f>SUM([1]TimberSectorMinusCoreVPAExp!G$264:G$264)+SUM(H25:H28)</f>
        <v>0.73244749062799996</v>
      </c>
      <c r="I24" s="76">
        <f>SUM([1]TimberSectorMinusCoreVPAExp!H$264:H$264)+SUM(I25:I28)</f>
        <v>0.65350550185200007</v>
      </c>
      <c r="J24" s="98">
        <f>SUM([1]TimberSectorMinusCoreVPAExp!I$264:I$264)+SUM(J25:J28)</f>
        <v>0.64343053597200006</v>
      </c>
      <c r="K24" s="98">
        <f>SUM([1]TimberSectorMinusCoreVPAExp!J$264:J$264)+SUM(K25:K28)</f>
        <v>0.60201154686399994</v>
      </c>
      <c r="L24" s="98">
        <f>SUM([1]TimberSectorMinusCoreVPAExp!K$264:K$264)+SUM(L25:L28)</f>
        <v>0.30025165105599999</v>
      </c>
      <c r="M24" s="76">
        <f>SUM([1]TimberSectorMinusCoreVPAExp!L$264:L$264)+SUM(M25:M28)</f>
        <v>0.35654656805599994</v>
      </c>
      <c r="N24" s="76">
        <f>SUM([1]TimberSectorMinusCoreVPAExp!M$264:M$264)+SUM(N25:N28)</f>
        <v>0.28728755795599992</v>
      </c>
      <c r="O24" s="76">
        <f>SUM([1]TimberSectorMinusCoreVPAExp!N$264:N$264)+SUM(O25:O28)</f>
        <v>0.27296332789600003</v>
      </c>
      <c r="P24" s="76">
        <f>SUM([1]TimberSectorMinusCoreVPAExp!O$264:O$264)+SUM(P25:P28)</f>
        <v>0.245063397824</v>
      </c>
      <c r="Q24" s="76">
        <f>SUM([1]TimberSectorMinusCoreVPAExp!P$264:P$264)+SUM(Q25:Q28)</f>
        <v>0.27900900834799996</v>
      </c>
      <c r="R24" s="76">
        <f>SUM([1]TimberSectorMinusCoreVPAExp!Q$264:Q$264)+SUM(R25:R28)</f>
        <v>0.250485223072</v>
      </c>
      <c r="S24" s="76">
        <f>SUM([1]TimberSectorMinusCoreVPAExp!R$264:R$264)+SUM(S25:S28)</f>
        <v>0.20629865773999995</v>
      </c>
      <c r="T24" s="76">
        <f>SUM([1]TimberSectorMinusCoreVPAExp!S$264:S$264)+SUM(T25:T28)</f>
        <v>0.167873119736</v>
      </c>
      <c r="U24" s="76">
        <f>SUM([1]TimberSectorMinusCoreVPAExp!T$264:T$264)+SUM(U25:U28)</f>
        <v>0.16226687310399995</v>
      </c>
      <c r="V24" s="76">
        <f>SUM([1]TimberSectorMinusCoreVPAExp!U$264:U$264)+SUM(V25:V28)</f>
        <v>0.15123570319199997</v>
      </c>
      <c r="W24" s="76">
        <f>SUM([1]TimberSectorMinusCoreVPAExp!V$264:V$264)+SUM(W25:W28)</f>
        <v>0</v>
      </c>
      <c r="X24" s="76">
        <f>SUM([1]TimberSectorMinusCoreVPAExp!W$264:W$264)+SUM(X25:X28)</f>
        <v>0</v>
      </c>
      <c r="Y24" s="76">
        <f>SUM([1]TimberSectorMinusCoreVPAExp!X$264:X$264)+SUM(Y25:Y28)</f>
        <v>0</v>
      </c>
      <c r="Z24" s="76">
        <f>SUM([1]TimberSectorMinusCoreVPAExp!Y$264:Y$264)+SUM(Z25:Z28)</f>
        <v>0</v>
      </c>
      <c r="AA24" s="76">
        <f>SUM([1]TimberSectorMinusCoreVPAExp!Z$264:Z$264)+SUM(AA25:AA28)</f>
        <v>0</v>
      </c>
      <c r="AB24" s="77">
        <f>SUM([1]TimberSectorMinusCoreVPAExp!AA$264:AA$264)+SUM(AB25:AB28)</f>
        <v>0</v>
      </c>
      <c r="AC24" s="72"/>
      <c r="AD24" s="176">
        <f>SUM([1]TimberSectorMinusCoreVPAExp!AB$264:AB$264)+SUM(AD25:AD28)</f>
        <v>191.71570099999997</v>
      </c>
      <c r="AE24" s="177">
        <f>SUM([1]TimberSectorMinusCoreVPAExp!AC$264:AC$264)+SUM(AE25:AE28)</f>
        <v>197.26953399999996</v>
      </c>
      <c r="AF24" s="177">
        <f>SUM([1]TimberSectorMinusCoreVPAExp!AD$264:AD$264)+SUM(AF25:AF28)</f>
        <v>171.79270600000001</v>
      </c>
      <c r="AG24" s="177">
        <f>SUM([1]TimberSectorMinusCoreVPAExp!AE$264:AE$264)+SUM(AG25:AG28)</f>
        <v>178.703778</v>
      </c>
      <c r="AH24" s="177">
        <f>SUM([1]TimberSectorMinusCoreVPAExp!AF$264:AF$264)+SUM(AH25:AH28)</f>
        <v>228.71116000000004</v>
      </c>
      <c r="AI24" s="177">
        <f>SUM([1]TimberSectorMinusCoreVPAExp!AG$264:AG$264)+SUM(AI25:AI28)</f>
        <v>223.91620099999997</v>
      </c>
      <c r="AJ24" s="177">
        <f>SUM([1]TimberSectorMinusCoreVPAExp!AH$264:AH$264)+SUM(AJ25:AJ28)</f>
        <v>196.798912</v>
      </c>
      <c r="AK24" s="177">
        <f>SUM([1]TimberSectorMinusCoreVPAExp!AI$264:AI$264)+SUM(AK25:AK28)</f>
        <v>219.11410799999999</v>
      </c>
      <c r="AL24" s="177">
        <f>SUM([1]TimberSectorMinusCoreVPAExp!AJ$264:AJ$264)+SUM(AL25:AL28)</f>
        <v>223.48962500000002</v>
      </c>
      <c r="AM24" s="177">
        <f>SUM([1]TimberSectorMinusCoreVPAExp!AK$264:AK$264)+SUM(AM25:AM28)</f>
        <v>110.71407699999999</v>
      </c>
      <c r="AN24" s="177">
        <f>SUM([1]TimberSectorMinusCoreVPAExp!AL$264:AL$264)+SUM(AN25:AN28)</f>
        <v>118.05825999999998</v>
      </c>
      <c r="AO24" s="177">
        <f>SUM([1]TimberSectorMinusCoreVPAExp!AM$264:AM$264)+SUM(AO25:AO28)</f>
        <v>98.547214999999994</v>
      </c>
      <c r="AP24" s="177">
        <f>SUM([1]TimberSectorMinusCoreVPAExp!AN$264:AN$264)+SUM(AP25:AP28)</f>
        <v>90.748655999999997</v>
      </c>
      <c r="AQ24" s="177">
        <f>SUM([1]TimberSectorMinusCoreVPAExp!AO$264:AO$264)+SUM(AQ25:AQ28)</f>
        <v>85.149636999999998</v>
      </c>
      <c r="AR24" s="177">
        <f>SUM([1]TimberSectorMinusCoreVPAExp!AP$264:AP$264)+SUM(AR25:AR28)</f>
        <v>93.958191999999997</v>
      </c>
      <c r="AS24" s="177">
        <f>SUM([1]TimberSectorMinusCoreVPAExp!AQ$264:AQ$264)+SUM(AS25:AS28)</f>
        <v>87.731179999999995</v>
      </c>
      <c r="AT24" s="177">
        <f>SUM([1]TimberSectorMinusCoreVPAExp!AR$264:AR$264)+SUM(AT25:AT28)</f>
        <v>69.491722999999993</v>
      </c>
      <c r="AU24" s="177">
        <f>SUM([1]TimberSectorMinusCoreVPAExp!AS$264:AS$264)+SUM(AU25:AU28)</f>
        <v>56.725815999999995</v>
      </c>
      <c r="AV24" s="177">
        <f>SUM([1]TimberSectorMinusCoreVPAExp!AT$264:AT$264)+SUM(AV25:AV28)</f>
        <v>58.699196000000001</v>
      </c>
      <c r="AW24" s="177">
        <f>SUM([1]TimberSectorMinusCoreVPAExp!AU$264:AU$264)+SUM(AW25:AW28)</f>
        <v>48.347865999999996</v>
      </c>
      <c r="AX24" s="177">
        <f>SUM([1]TimberSectorMinusCoreVPAExp!AV$264:AV$264)+SUM(AX25:AX28)</f>
        <v>0</v>
      </c>
      <c r="AY24" s="177">
        <f>SUM([1]TimberSectorMinusCoreVPAExp!AW$264:AW$264)+SUM(AY25:AY28)</f>
        <v>0</v>
      </c>
      <c r="AZ24" s="177">
        <f>SUM([1]TimberSectorMinusCoreVPAExp!AX$264:AX$264)+SUM(AZ25:AZ28)</f>
        <v>0</v>
      </c>
      <c r="BA24" s="177">
        <f>SUM([1]TimberSectorMinusCoreVPAExp!AY$264:AY$264)+SUM(BA25:BA28)</f>
        <v>0</v>
      </c>
      <c r="BB24" s="177">
        <f>SUM([1]TimberSectorMinusCoreVPAExp!AZ$264:AZ$264)+SUM(BB25:BB28)</f>
        <v>0</v>
      </c>
      <c r="BC24" s="177">
        <f>SUM([1]TimberSectorMinusCoreVPAExp!BA$264:BA$264)+SUM(BC25:BC28)</f>
        <v>0</v>
      </c>
      <c r="BD24" s="214"/>
    </row>
    <row r="25" spans="2:56" ht="13">
      <c r="B25" s="5" t="s">
        <v>4</v>
      </c>
      <c r="C25" s="13">
        <f>'[1]4403Exp'!B$264</f>
        <v>1.8900195999999999E-3</v>
      </c>
      <c r="D25" s="23">
        <f>'[1]4403Exp'!C$264</f>
        <v>1.3940737999999999E-3</v>
      </c>
      <c r="E25" s="23">
        <f>'[1]4403Exp'!D$264</f>
        <v>1.059016E-4</v>
      </c>
      <c r="F25" s="23">
        <f>'[1]4403Exp'!E$264</f>
        <v>1.8725000000000001E-5</v>
      </c>
      <c r="G25" s="23">
        <f>'[1]4403Exp'!F$264</f>
        <v>7.3599259999999997E-4</v>
      </c>
      <c r="H25" s="23">
        <f>'[1]4403Exp'!G$264</f>
        <v>4.1020000000000001E-7</v>
      </c>
      <c r="I25" s="23">
        <f>'[1]4403Exp'!H$264</f>
        <v>1.4418180000000001E-4</v>
      </c>
      <c r="J25" s="93">
        <f>'[1]4403Exp'!I$264</f>
        <v>9.4354399999999999E-5</v>
      </c>
      <c r="K25" s="43">
        <f>'[1]4403Exp'!J$264</f>
        <v>1.4734999999999998E-4</v>
      </c>
      <c r="L25" s="43">
        <f>'[1]4403Exp'!K$264</f>
        <v>7.4421199999999998E-5</v>
      </c>
      <c r="M25" s="14">
        <f>'[1]4403Exp'!L$264</f>
        <v>1.0433219999999999E-4</v>
      </c>
      <c r="N25" s="14">
        <f>'[1]4403Exp'!M$264</f>
        <v>1.4816199999999999E-5</v>
      </c>
      <c r="O25" s="14">
        <f>'[1]4403Exp'!N$264</f>
        <v>1.051666E-4</v>
      </c>
      <c r="P25" s="14">
        <f>'[1]4403Exp'!O$264</f>
        <v>0</v>
      </c>
      <c r="Q25" s="14">
        <f>'[1]4403Exp'!P$264</f>
        <v>0</v>
      </c>
      <c r="R25" s="14">
        <f>'[1]4403Exp'!Q$264</f>
        <v>0</v>
      </c>
      <c r="S25" s="14">
        <f>'[1]4403Exp'!R$264</f>
        <v>0</v>
      </c>
      <c r="T25" s="14">
        <f>'[1]4403Exp'!S$264</f>
        <v>2.4371199999999998E-5</v>
      </c>
      <c r="U25" s="14">
        <f>'[1]4403Exp'!T$264</f>
        <v>4.4704799999999999E-5</v>
      </c>
      <c r="V25" s="14">
        <f>'[1]4403Exp'!U$264</f>
        <v>7.5660200000000004E-5</v>
      </c>
      <c r="W25" s="14">
        <f>'[1]4403Exp'!V$264</f>
        <v>0</v>
      </c>
      <c r="X25" s="14">
        <f>'[1]4403Exp'!W$264</f>
        <v>0</v>
      </c>
      <c r="Y25" s="14">
        <f>'[1]4403Exp'!X$264</f>
        <v>0</v>
      </c>
      <c r="Z25" s="14">
        <f>'[1]4403Exp'!Y$264</f>
        <v>0</v>
      </c>
      <c r="AA25" s="14">
        <f>'[1]4403Exp'!Z$264</f>
        <v>0</v>
      </c>
      <c r="AB25" s="16">
        <f>'[1]4403Exp'!AA$264</f>
        <v>0</v>
      </c>
      <c r="AC25" s="72"/>
      <c r="AD25" s="127">
        <f>'[1]4403Exp'!AB$264</f>
        <v>0.20663699999999999</v>
      </c>
      <c r="AE25" s="178">
        <f>'[1]4403Exp'!AC$264</f>
        <v>0.11144899999999999</v>
      </c>
      <c r="AF25" s="178">
        <f>'[1]4403Exp'!AD$264</f>
        <v>2.1211999999999998E-2</v>
      </c>
      <c r="AG25" s="178">
        <f>'[1]4403Exp'!AE$264</f>
        <v>5.1599999999999997E-4</v>
      </c>
      <c r="AH25" s="178">
        <f>'[1]4403Exp'!AF$264</f>
        <v>0.13967399999999999</v>
      </c>
      <c r="AI25" s="178">
        <f>'[1]4403Exp'!AG$264</f>
        <v>5.5999999999999999E-5</v>
      </c>
      <c r="AJ25" s="178">
        <f>'[1]4403Exp'!AH$264</f>
        <v>2.6766999999999999E-2</v>
      </c>
      <c r="AK25" s="178">
        <f>'[1]4403Exp'!AI$264</f>
        <v>2.2338999999999998E-2</v>
      </c>
      <c r="AL25" s="178">
        <f>'[1]4403Exp'!AJ$264</f>
        <v>3.7652999999999999E-2</v>
      </c>
      <c r="AM25" s="178">
        <f>'[1]4403Exp'!AK$264</f>
        <v>1.1505999999999999E-2</v>
      </c>
      <c r="AN25" s="178">
        <f>'[1]4403Exp'!AL$264</f>
        <v>1.2678999999999999E-2</v>
      </c>
      <c r="AO25" s="178">
        <f>'[1]4403Exp'!AM$264</f>
        <v>2.0109999999999998E-3</v>
      </c>
      <c r="AP25" s="178">
        <f>'[1]4403Exp'!AN$264</f>
        <v>4.9839999999999997E-3</v>
      </c>
      <c r="AQ25" s="178">
        <f>'[1]4403Exp'!AO$264</f>
        <v>0</v>
      </c>
      <c r="AR25" s="178">
        <f>'[1]4403Exp'!AP$264</f>
        <v>0</v>
      </c>
      <c r="AS25" s="178">
        <f>'[1]4403Exp'!AQ$264</f>
        <v>0</v>
      </c>
      <c r="AT25" s="178">
        <f>'[1]4403Exp'!AR$264</f>
        <v>0</v>
      </c>
      <c r="AU25" s="178">
        <f>'[1]4403Exp'!AS$264</f>
        <v>5.8369999999999993E-3</v>
      </c>
      <c r="AV25" s="178">
        <f>'[1]4403Exp'!AT$264</f>
        <v>1.1346E-2</v>
      </c>
      <c r="AW25" s="178">
        <f>'[1]4403Exp'!AU$264</f>
        <v>1.8152999999999999E-2</v>
      </c>
      <c r="AX25" s="178">
        <f>'[1]4403Exp'!AV$264</f>
        <v>0</v>
      </c>
      <c r="AY25" s="178">
        <f>'[1]4403Exp'!AW$264</f>
        <v>0</v>
      </c>
      <c r="AZ25" s="178">
        <f>'[1]4403Exp'!AX$264</f>
        <v>0</v>
      </c>
      <c r="BA25" s="178">
        <f>'[1]4403Exp'!AY$264</f>
        <v>0</v>
      </c>
      <c r="BB25" s="178">
        <f>'[1]4403Exp'!AZ$264</f>
        <v>0</v>
      </c>
      <c r="BC25" s="178">
        <f>'[1]4403Exp'!BA$264</f>
        <v>0</v>
      </c>
      <c r="BD25" s="214"/>
    </row>
    <row r="26" spans="2:56" ht="13">
      <c r="B26" s="5" t="s">
        <v>5</v>
      </c>
      <c r="C26" s="13">
        <f>'[1]4407Exp'!B$264</f>
        <v>0.7092122411920001</v>
      </c>
      <c r="D26" s="23">
        <f>'[1]4407Exp'!C$264</f>
        <v>0.666021154344</v>
      </c>
      <c r="E26" s="23">
        <f>'[1]4407Exp'!D$264</f>
        <v>0.54182742250000004</v>
      </c>
      <c r="F26" s="23">
        <f>'[1]4407Exp'!E$264</f>
        <v>0.41539879144400005</v>
      </c>
      <c r="G26" s="23">
        <f>'[1]4407Exp'!F$264</f>
        <v>0.46070622925599997</v>
      </c>
      <c r="H26" s="23">
        <f>'[1]4407Exp'!G$264</f>
        <v>0.44120250974800002</v>
      </c>
      <c r="I26" s="23">
        <f>'[1]4407Exp'!H$264</f>
        <v>0.38669201953200005</v>
      </c>
      <c r="J26" s="93">
        <f>'[1]4407Exp'!I$264</f>
        <v>0.36643312633200004</v>
      </c>
      <c r="K26" s="43">
        <f>'[1]4407Exp'!J$264</f>
        <v>0.34358654548400003</v>
      </c>
      <c r="L26" s="43">
        <f>'[1]4407Exp'!K$264</f>
        <v>0.14462440865599999</v>
      </c>
      <c r="M26" s="14">
        <f>'[1]4407Exp'!L$264</f>
        <v>0.15540649997599998</v>
      </c>
      <c r="N26" s="14">
        <f>'[1]4407Exp'!M$264</f>
        <v>0.129894178596</v>
      </c>
      <c r="O26" s="14">
        <f>'[1]4407Exp'!N$264</f>
        <v>0.13117992305600001</v>
      </c>
      <c r="P26" s="14">
        <f>'[1]4407Exp'!O$264</f>
        <v>0.11909229186400001</v>
      </c>
      <c r="Q26" s="14">
        <f>'[1]4407Exp'!P$264</f>
        <v>0.14152552850800001</v>
      </c>
      <c r="R26" s="14">
        <f>'[1]4407Exp'!Q$264</f>
        <v>0.124672490852</v>
      </c>
      <c r="S26" s="14">
        <f>'[1]4407Exp'!R$264</f>
        <v>8.4232739500000001E-2</v>
      </c>
      <c r="T26" s="14">
        <f>'[1]4407Exp'!S$264</f>
        <v>7.2713695235999992E-2</v>
      </c>
      <c r="U26" s="14">
        <f>'[1]4407Exp'!T$264</f>
        <v>6.2463297623999992E-2</v>
      </c>
      <c r="V26" s="14">
        <f>'[1]4407Exp'!U$264</f>
        <v>5.8470380332000006E-2</v>
      </c>
      <c r="W26" s="14">
        <f>'[1]4407Exp'!V$264</f>
        <v>0</v>
      </c>
      <c r="X26" s="14">
        <f>'[1]4407Exp'!W$264</f>
        <v>0</v>
      </c>
      <c r="Y26" s="14">
        <f>'[1]4407Exp'!X$264</f>
        <v>0</v>
      </c>
      <c r="Z26" s="14">
        <f>'[1]4407Exp'!Y$264</f>
        <v>0</v>
      </c>
      <c r="AA26" s="14">
        <f>'[1]4407Exp'!Z$264</f>
        <v>0</v>
      </c>
      <c r="AB26" s="16">
        <f>'[1]4407Exp'!AA$264</f>
        <v>0</v>
      </c>
      <c r="AC26" s="72"/>
      <c r="AD26" s="127">
        <f>'[1]4407Exp'!AB$264</f>
        <v>120.25884699999997</v>
      </c>
      <c r="AE26" s="178">
        <f>'[1]4407Exp'!AC$264</f>
        <v>114.45279199999999</v>
      </c>
      <c r="AF26" s="178">
        <f>'[1]4407Exp'!AD$264</f>
        <v>99.996042000000003</v>
      </c>
      <c r="AG26" s="178">
        <f>'[1]4407Exp'!AE$264</f>
        <v>94.456641999999988</v>
      </c>
      <c r="AH26" s="178">
        <f>'[1]4407Exp'!AF$264</f>
        <v>123.91420800000003</v>
      </c>
      <c r="AI26" s="178">
        <f>'[1]4407Exp'!AG$264</f>
        <v>127.11652899999999</v>
      </c>
      <c r="AJ26" s="178">
        <f>'[1]4407Exp'!AH$264</f>
        <v>107.743706</v>
      </c>
      <c r="AK26" s="178">
        <f>'[1]4407Exp'!AI$264</f>
        <v>118.365587</v>
      </c>
      <c r="AL26" s="178">
        <f>'[1]4407Exp'!AJ$264</f>
        <v>122.57144000000001</v>
      </c>
      <c r="AM26" s="178">
        <f>'[1]4407Exp'!AK$264</f>
        <v>53.846820999999998</v>
      </c>
      <c r="AN26" s="178">
        <f>'[1]4407Exp'!AL$264</f>
        <v>49.054076999999992</v>
      </c>
      <c r="AO26" s="178">
        <f>'[1]4407Exp'!AM$264</f>
        <v>39.763759999999998</v>
      </c>
      <c r="AP26" s="178">
        <f>'[1]4407Exp'!AN$264</f>
        <v>38.489858999999996</v>
      </c>
      <c r="AQ26" s="178">
        <f>'[1]4407Exp'!AO$264</f>
        <v>35.671395999999994</v>
      </c>
      <c r="AR26" s="178">
        <f>'[1]4407Exp'!AP$264</f>
        <v>40.684705999999991</v>
      </c>
      <c r="AS26" s="178">
        <f>'[1]4407Exp'!AQ$264</f>
        <v>42.409830999999997</v>
      </c>
      <c r="AT26" s="178">
        <f>'[1]4407Exp'!AR$264</f>
        <v>24.231210000000001</v>
      </c>
      <c r="AU26" s="178">
        <f>'[1]4407Exp'!AS$264</f>
        <v>19.881467999999998</v>
      </c>
      <c r="AV26" s="178">
        <f>'[1]4407Exp'!AT$264</f>
        <v>18.045174000000003</v>
      </c>
      <c r="AW26" s="178">
        <f>'[1]4407Exp'!AU$264</f>
        <v>13.241223</v>
      </c>
      <c r="AX26" s="178">
        <f>'[1]4407Exp'!AV$264</f>
        <v>0</v>
      </c>
      <c r="AY26" s="178">
        <f>'[1]4407Exp'!AW$264</f>
        <v>0</v>
      </c>
      <c r="AZ26" s="178">
        <f>'[1]4407Exp'!AX$264</f>
        <v>0</v>
      </c>
      <c r="BA26" s="178">
        <f>'[1]4407Exp'!AY$264</f>
        <v>0</v>
      </c>
      <c r="BB26" s="178">
        <f>'[1]4407Exp'!AZ$264</f>
        <v>0</v>
      </c>
      <c r="BC26" s="178">
        <f>'[1]4407Exp'!BA$264</f>
        <v>0</v>
      </c>
      <c r="BD26" s="214"/>
    </row>
    <row r="27" spans="2:56" ht="13">
      <c r="B27" s="5" t="s">
        <v>6</v>
      </c>
      <c r="C27" s="13">
        <f>'[1]4408Exp'!B$264</f>
        <v>0.16129523927999997</v>
      </c>
      <c r="D27" s="23">
        <f>'[1]4408Exp'!C$264</f>
        <v>0.17311239834</v>
      </c>
      <c r="E27" s="23">
        <f>'[1]4408Exp'!D$264</f>
        <v>0.12298453874</v>
      </c>
      <c r="F27" s="23">
        <f>'[1]4408Exp'!E$264</f>
        <v>0.12998715099999994</v>
      </c>
      <c r="G27" s="23">
        <f>'[1]4408Exp'!F$264</f>
        <v>0.14321219219999998</v>
      </c>
      <c r="H27" s="23">
        <f>'[1]4408Exp'!G$264</f>
        <v>0.15801913007999999</v>
      </c>
      <c r="I27" s="23">
        <f>'[1]4408Exp'!H$264</f>
        <v>0.14218819859999998</v>
      </c>
      <c r="J27" s="93">
        <f>'[1]4408Exp'!I$264</f>
        <v>0.15243706954</v>
      </c>
      <c r="K27" s="43">
        <f>'[1]4408Exp'!J$264</f>
        <v>0.14182110529999997</v>
      </c>
      <c r="L27" s="43">
        <f>'[1]4408Exp'!K$264</f>
        <v>7.5307648359999993E-2</v>
      </c>
      <c r="M27" s="14">
        <f>'[1]4408Exp'!L$264</f>
        <v>0.10613427131999997</v>
      </c>
      <c r="N27" s="14">
        <f>'[1]4408Exp'!M$264</f>
        <v>9.1303827019999978E-2</v>
      </c>
      <c r="O27" s="14">
        <f>'[1]4408Exp'!N$264</f>
        <v>8.4179530399999994E-2</v>
      </c>
      <c r="P27" s="14">
        <f>'[1]4408Exp'!O$264</f>
        <v>7.6246479399999983E-2</v>
      </c>
      <c r="Q27" s="14">
        <f>'[1]4408Exp'!P$264</f>
        <v>8.6061850139999993E-2</v>
      </c>
      <c r="R27" s="14">
        <f>'[1]4408Exp'!Q$264</f>
        <v>8.4160394360000002E-2</v>
      </c>
      <c r="S27" s="14">
        <f>'[1]4408Exp'!R$264</f>
        <v>8.2407730999999998E-2</v>
      </c>
      <c r="T27" s="14">
        <f>'[1]4408Exp'!S$264</f>
        <v>7.1856681399999997E-2</v>
      </c>
      <c r="U27" s="14">
        <f>'[1]4408Exp'!T$264</f>
        <v>8.0048518479999983E-2</v>
      </c>
      <c r="V27" s="14">
        <f>'[1]4408Exp'!U$264</f>
        <v>7.2537420620000001E-2</v>
      </c>
      <c r="W27" s="14">
        <f>'[1]4408Exp'!V$264</f>
        <v>0</v>
      </c>
      <c r="X27" s="14">
        <f>'[1]4408Exp'!W$264</f>
        <v>0</v>
      </c>
      <c r="Y27" s="14">
        <f>'[1]4408Exp'!X$264</f>
        <v>0</v>
      </c>
      <c r="Z27" s="14">
        <f>'[1]4408Exp'!Y$264</f>
        <v>0</v>
      </c>
      <c r="AA27" s="14">
        <f>'[1]4408Exp'!Z$264</f>
        <v>0</v>
      </c>
      <c r="AB27" s="16">
        <f>'[1]4408Exp'!AA$264</f>
        <v>0</v>
      </c>
      <c r="AC27" s="72"/>
      <c r="AD27" s="127">
        <f>'[1]4408Exp'!AB$264</f>
        <v>36.238137999999999</v>
      </c>
      <c r="AE27" s="178">
        <f>'[1]4408Exp'!AC$264</f>
        <v>42.083064999999991</v>
      </c>
      <c r="AF27" s="178">
        <f>'[1]4408Exp'!AD$264</f>
        <v>34.407734999999995</v>
      </c>
      <c r="AG27" s="178">
        <f>'[1]4408Exp'!AE$264</f>
        <v>40.684436000000005</v>
      </c>
      <c r="AH27" s="178">
        <f>'[1]4408Exp'!AF$264</f>
        <v>46.116309000000001</v>
      </c>
      <c r="AI27" s="178">
        <f>'[1]4408Exp'!AG$264</f>
        <v>51.240191999999993</v>
      </c>
      <c r="AJ27" s="178">
        <f>'[1]4408Exp'!AH$264</f>
        <v>48.390174999999999</v>
      </c>
      <c r="AK27" s="178">
        <f>'[1]4408Exp'!AI$264</f>
        <v>56.941335999999993</v>
      </c>
      <c r="AL27" s="178">
        <f>'[1]4408Exp'!AJ$264</f>
        <v>57.285567999999991</v>
      </c>
      <c r="AM27" s="178">
        <f>'[1]4408Exp'!AK$264</f>
        <v>28.106930999999996</v>
      </c>
      <c r="AN27" s="178">
        <f>'[1]4408Exp'!AL$264</f>
        <v>36.688290999999992</v>
      </c>
      <c r="AO27" s="178">
        <f>'[1]4408Exp'!AM$264</f>
        <v>34.246836999999999</v>
      </c>
      <c r="AP27" s="178">
        <f>'[1]4408Exp'!AN$264</f>
        <v>30.504230999999997</v>
      </c>
      <c r="AQ27" s="178">
        <f>'[1]4408Exp'!AO$264</f>
        <v>31.567732999999997</v>
      </c>
      <c r="AR27" s="178">
        <f>'[1]4408Exp'!AP$264</f>
        <v>34.021882000000005</v>
      </c>
      <c r="AS27" s="178">
        <f>'[1]4408Exp'!AQ$264</f>
        <v>30.929775999999997</v>
      </c>
      <c r="AT27" s="178">
        <f>'[1]4408Exp'!AR$264</f>
        <v>30.885505000000002</v>
      </c>
      <c r="AU27" s="178">
        <f>'[1]4408Exp'!AS$264</f>
        <v>27.278243999999997</v>
      </c>
      <c r="AV27" s="178">
        <f>'[1]4408Exp'!AT$264</f>
        <v>31.721578000000001</v>
      </c>
      <c r="AW27" s="178">
        <f>'[1]4408Exp'!AU$264</f>
        <v>26.686547999999998</v>
      </c>
      <c r="AX27" s="178">
        <f>'[1]4408Exp'!AV$264</f>
        <v>0</v>
      </c>
      <c r="AY27" s="178">
        <f>'[1]4408Exp'!AW$264</f>
        <v>0</v>
      </c>
      <c r="AZ27" s="178">
        <f>'[1]4408Exp'!AX$264</f>
        <v>0</v>
      </c>
      <c r="BA27" s="178">
        <f>'[1]4408Exp'!AY$264</f>
        <v>0</v>
      </c>
      <c r="BB27" s="178">
        <f>'[1]4408Exp'!AZ$264</f>
        <v>0</v>
      </c>
      <c r="BC27" s="178">
        <f>'[1]4408Exp'!BA$264</f>
        <v>0</v>
      </c>
      <c r="BD27" s="214"/>
    </row>
    <row r="28" spans="2:56" ht="13">
      <c r="B28" s="5" t="s">
        <v>7</v>
      </c>
      <c r="C28" s="13">
        <f>'[1]4412Exp'!B$264</f>
        <v>3.3934182519999995E-2</v>
      </c>
      <c r="D28" s="23">
        <f>'[1]4412Exp'!C$264</f>
        <v>4.1460214459999992E-2</v>
      </c>
      <c r="E28" s="23">
        <f>'[1]4412Exp'!D$264</f>
        <v>3.1410604119999998E-2</v>
      </c>
      <c r="F28" s="23">
        <f>'[1]4412Exp'!E$264</f>
        <v>2.7193476380000001E-2</v>
      </c>
      <c r="G28" s="23">
        <f>'[1]4412Exp'!F$264</f>
        <v>3.2829368319999996E-2</v>
      </c>
      <c r="H28" s="23">
        <f>'[1]4412Exp'!G$264</f>
        <v>3.3272160179999996E-2</v>
      </c>
      <c r="I28" s="23">
        <f>'[1]4412Exp'!H$264</f>
        <v>3.4474263460000008E-2</v>
      </c>
      <c r="J28" s="93">
        <f>'[1]4412Exp'!I$264</f>
        <v>3.1666439559999995E-2</v>
      </c>
      <c r="K28" s="43">
        <f>'[1]4412Exp'!J$264</f>
        <v>3.075872478E-2</v>
      </c>
      <c r="L28" s="43">
        <f>'[1]4412Exp'!K$264</f>
        <v>2.0167684319999993E-2</v>
      </c>
      <c r="M28" s="14">
        <f>'[1]4412Exp'!L$264</f>
        <v>1.4521333819999998E-2</v>
      </c>
      <c r="N28" s="14">
        <f>'[1]4412Exp'!M$264</f>
        <v>1.0700987359999999E-2</v>
      </c>
      <c r="O28" s="14">
        <f>'[1]4412Exp'!N$264</f>
        <v>8.4733398399999982E-3</v>
      </c>
      <c r="P28" s="14">
        <f>'[1]4412Exp'!O$264</f>
        <v>5.2332566999999993E-3</v>
      </c>
      <c r="Q28" s="14">
        <f>'[1]4412Exp'!P$264</f>
        <v>3.6491583799999998E-3</v>
      </c>
      <c r="R28" s="14">
        <f>'[1]4412Exp'!Q$264</f>
        <v>6.7347909999999987E-4</v>
      </c>
      <c r="S28" s="14">
        <f>'[1]4412Exp'!R$264</f>
        <v>6.2497623999999998E-4</v>
      </c>
      <c r="T28" s="14">
        <f>'[1]4412Exp'!S$264</f>
        <v>6.1267261999999989E-4</v>
      </c>
      <c r="U28" s="14">
        <f>'[1]4412Exp'!T$264</f>
        <v>2.6380815999999994E-4</v>
      </c>
      <c r="V28" s="14">
        <f>'[1]4412Exp'!U$264</f>
        <v>3.5423219999999991E-5</v>
      </c>
      <c r="W28" s="14">
        <f>'[1]4412Exp'!V$264</f>
        <v>0</v>
      </c>
      <c r="X28" s="14">
        <f>'[1]4412Exp'!W$264</f>
        <v>0</v>
      </c>
      <c r="Y28" s="14">
        <f>'[1]4412Exp'!X$264</f>
        <v>0</v>
      </c>
      <c r="Z28" s="14">
        <f>'[1]4412Exp'!Y$264</f>
        <v>0</v>
      </c>
      <c r="AA28" s="14">
        <f>'[1]4412Exp'!Z$264</f>
        <v>0</v>
      </c>
      <c r="AB28" s="16">
        <f>'[1]4412Exp'!AA$264</f>
        <v>0</v>
      </c>
      <c r="AC28" s="72"/>
      <c r="AD28" s="127">
        <f>'[1]4412Exp'!AB$264</f>
        <v>8.0912299999999995</v>
      </c>
      <c r="AE28" s="178">
        <f>'[1]4412Exp'!AC$264</f>
        <v>9.245118999999999</v>
      </c>
      <c r="AF28" s="178">
        <f>'[1]4412Exp'!AD$264</f>
        <v>7.6241159999999999</v>
      </c>
      <c r="AG28" s="178">
        <f>'[1]4412Exp'!AE$264</f>
        <v>7.791976</v>
      </c>
      <c r="AH28" s="178">
        <f>'[1]4412Exp'!AF$264</f>
        <v>9.7881140000000002</v>
      </c>
      <c r="AI28" s="178">
        <f>'[1]4412Exp'!AG$264</f>
        <v>9.9278080000000006</v>
      </c>
      <c r="AJ28" s="178">
        <f>'[1]4412Exp'!AH$264</f>
        <v>10.498977</v>
      </c>
      <c r="AK28" s="178">
        <f>'[1]4412Exp'!AI$264</f>
        <v>11.072317999999997</v>
      </c>
      <c r="AL28" s="178">
        <f>'[1]4412Exp'!AJ$264</f>
        <v>11.492486</v>
      </c>
      <c r="AM28" s="178">
        <f>'[1]4412Exp'!AK$264</f>
        <v>7.3304</v>
      </c>
      <c r="AN28" s="178">
        <f>'[1]4412Exp'!AL$264</f>
        <v>5.4204419999999995</v>
      </c>
      <c r="AO28" s="178">
        <f>'[1]4412Exp'!AM$264</f>
        <v>4.2153980000000004</v>
      </c>
      <c r="AP28" s="178">
        <f>'[1]4412Exp'!AN$264</f>
        <v>3.0311690000000002</v>
      </c>
      <c r="AQ28" s="178">
        <f>'[1]4412Exp'!AO$264</f>
        <v>1.634442</v>
      </c>
      <c r="AR28" s="178">
        <f>'[1]4412Exp'!AP$264</f>
        <v>1.244899</v>
      </c>
      <c r="AS28" s="178">
        <f>'[1]4412Exp'!AQ$264</f>
        <v>0.27532499999999999</v>
      </c>
      <c r="AT28" s="178">
        <f>'[1]4412Exp'!AR$264</f>
        <v>0.26363099999999995</v>
      </c>
      <c r="AU28" s="178">
        <f>'[1]4412Exp'!AS$264</f>
        <v>0.31369399999999997</v>
      </c>
      <c r="AV28" s="178">
        <f>'[1]4412Exp'!AT$264</f>
        <v>0.131137</v>
      </c>
      <c r="AW28" s="178">
        <f>'[1]4412Exp'!AU$264</f>
        <v>2.2024999999999999E-2</v>
      </c>
      <c r="AX28" s="178">
        <f>'[1]4412Exp'!AV$264</f>
        <v>0</v>
      </c>
      <c r="AY28" s="178">
        <f>'[1]4412Exp'!AW$264</f>
        <v>0</v>
      </c>
      <c r="AZ28" s="178">
        <f>'[1]4412Exp'!AX$264</f>
        <v>0</v>
      </c>
      <c r="BA28" s="178">
        <f>'[1]4412Exp'!AY$264</f>
        <v>0</v>
      </c>
      <c r="BB28" s="178">
        <f>'[1]4412Exp'!AZ$264</f>
        <v>0</v>
      </c>
      <c r="BC28" s="178">
        <f>'[1]4412Exp'!BA$264</f>
        <v>0</v>
      </c>
      <c r="BD28" s="214"/>
    </row>
    <row r="29" spans="2:56" ht="13">
      <c r="B29" s="5" t="s">
        <v>31</v>
      </c>
      <c r="C29" s="13">
        <f>'[1]44104411Exp'!B$264</f>
        <v>1.5472435999999999E-4</v>
      </c>
      <c r="D29" s="23">
        <f>'[1]44104411Exp'!C$264</f>
        <v>8.0789240000000005E-5</v>
      </c>
      <c r="E29" s="23">
        <f>'[1]44104411Exp'!D$264</f>
        <v>5.2398639999999993E-5</v>
      </c>
      <c r="F29" s="23">
        <f>'[1]44104411Exp'!E$264</f>
        <v>0</v>
      </c>
      <c r="G29" s="23">
        <f>'[1]44104411Exp'!F$264</f>
        <v>0</v>
      </c>
      <c r="H29" s="23">
        <f>'[1]44104411Exp'!G$264</f>
        <v>0</v>
      </c>
      <c r="I29" s="23">
        <f>'[1]44104411Exp'!H$264</f>
        <v>0</v>
      </c>
      <c r="J29" s="93">
        <f>'[1]44104411Exp'!I$264</f>
        <v>0</v>
      </c>
      <c r="K29" s="43">
        <f>'[1]44104411Exp'!J$264</f>
        <v>4.1550882800000001E-3</v>
      </c>
      <c r="L29" s="43">
        <f>'[1]44104411Exp'!K$264</f>
        <v>3.3883597999999995E-3</v>
      </c>
      <c r="M29" s="14">
        <f>'[1]44104411Exp'!L$264</f>
        <v>4.5644734800000001E-3</v>
      </c>
      <c r="N29" s="14">
        <f>'[1]44104411Exp'!M$264</f>
        <v>4.8256630799999988E-3</v>
      </c>
      <c r="O29" s="14">
        <f>'[1]44104411Exp'!N$264</f>
        <v>6.2874056000000005E-3</v>
      </c>
      <c r="P29" s="14">
        <f>'[1]44104411Exp'!O$264</f>
        <v>5.4182043999999995E-3</v>
      </c>
      <c r="Q29" s="14">
        <f>'[1]44104411Exp'!P$264</f>
        <v>5.5438639200000011E-3</v>
      </c>
      <c r="R29" s="14">
        <f>'[1]44104411Exp'!Q$264</f>
        <v>5.1716795199999999E-3</v>
      </c>
      <c r="S29" s="14">
        <f>'[1]44104411Exp'!R$264</f>
        <v>7.0461901999999991E-3</v>
      </c>
      <c r="T29" s="14">
        <f>'[1]44104411Exp'!S$264</f>
        <v>4.1570835600000001E-3</v>
      </c>
      <c r="U29" s="14">
        <f>'[1]44104411Exp'!T$264</f>
        <v>4.5308163600000003E-3</v>
      </c>
      <c r="V29" s="14">
        <f>'[1]44104411Exp'!U$264</f>
        <v>4.5709257999999994E-3</v>
      </c>
      <c r="W29" s="14">
        <f>'[1]44104411Exp'!V$264</f>
        <v>0</v>
      </c>
      <c r="X29" s="14">
        <f>'[1]44104411Exp'!W$264</f>
        <v>0</v>
      </c>
      <c r="Y29" s="14">
        <f>'[1]44104411Exp'!X$264</f>
        <v>0</v>
      </c>
      <c r="Z29" s="14">
        <f>'[1]44104411Exp'!Y$264</f>
        <v>0</v>
      </c>
      <c r="AA29" s="14">
        <f>'[1]44104411Exp'!Z$264</f>
        <v>0</v>
      </c>
      <c r="AB29" s="16">
        <f>'[1]44104411Exp'!AA$264</f>
        <v>0</v>
      </c>
      <c r="AC29" s="72"/>
      <c r="AD29" s="127">
        <f>'[1]44104411Exp'!AB$264</f>
        <v>8.2944000000000004E-2</v>
      </c>
      <c r="AE29" s="178">
        <f>'[1]44104411Exp'!AC$264</f>
        <v>3.8619999999999995E-2</v>
      </c>
      <c r="AF29" s="178">
        <f>'[1]44104411Exp'!AD$264</f>
        <v>2.3574999999999999E-2</v>
      </c>
      <c r="AG29" s="178">
        <f>'[1]44104411Exp'!AE$264</f>
        <v>0</v>
      </c>
      <c r="AH29" s="178">
        <f>'[1]44104411Exp'!AF$264</f>
        <v>0</v>
      </c>
      <c r="AI29" s="178">
        <f>'[1]44104411Exp'!AG$264</f>
        <v>0</v>
      </c>
      <c r="AJ29" s="178">
        <f>'[1]44104411Exp'!AH$264</f>
        <v>0</v>
      </c>
      <c r="AK29" s="178">
        <f>'[1]44104411Exp'!AI$264</f>
        <v>0</v>
      </c>
      <c r="AL29" s="178">
        <f>'[1]44104411Exp'!AJ$264</f>
        <v>3.4614839999999996</v>
      </c>
      <c r="AM29" s="178">
        <f>'[1]44104411Exp'!AK$264</f>
        <v>2.4796069999999997</v>
      </c>
      <c r="AN29" s="178">
        <f>'[1]44104411Exp'!AL$264</f>
        <v>3.2109879999999995</v>
      </c>
      <c r="AO29" s="178">
        <f>'[1]44104411Exp'!AM$264</f>
        <v>3.9404309999999994</v>
      </c>
      <c r="AP29" s="178">
        <f>'[1]44104411Exp'!AN$264</f>
        <v>5.0186219999999997</v>
      </c>
      <c r="AQ29" s="178">
        <f>'[1]44104411Exp'!AO$264</f>
        <v>4.2628550000000001</v>
      </c>
      <c r="AR29" s="178">
        <f>'[1]44104411Exp'!AP$264</f>
        <v>4.1165159999999998</v>
      </c>
      <c r="AS29" s="178">
        <f>'[1]44104411Exp'!AQ$264</f>
        <v>3.2174849999999999</v>
      </c>
      <c r="AT29" s="178">
        <f>'[1]44104411Exp'!AR$264</f>
        <v>4.0202759999999991</v>
      </c>
      <c r="AU29" s="178">
        <f>'[1]44104411Exp'!AS$264</f>
        <v>2.8447339999999999</v>
      </c>
      <c r="AV29" s="178">
        <f>'[1]44104411Exp'!AT$264</f>
        <v>3.0000599999999995</v>
      </c>
      <c r="AW29" s="178">
        <f>'[1]44104411Exp'!AU$264</f>
        <v>3.2168559999999999</v>
      </c>
      <c r="AX29" s="178">
        <f>'[1]44104411Exp'!AV$264</f>
        <v>0</v>
      </c>
      <c r="AY29" s="178">
        <f>'[1]44104411Exp'!AW$264</f>
        <v>0</v>
      </c>
      <c r="AZ29" s="178">
        <f>'[1]44104411Exp'!AX$264</f>
        <v>0</v>
      </c>
      <c r="BA29" s="178">
        <f>'[1]44104411Exp'!AY$264</f>
        <v>0</v>
      </c>
      <c r="BB29" s="178">
        <f>'[1]44104411Exp'!AZ$264</f>
        <v>0</v>
      </c>
      <c r="BC29" s="178">
        <f>'[1]44104411Exp'!BA$264</f>
        <v>0</v>
      </c>
      <c r="BD29" s="214"/>
    </row>
    <row r="30" spans="2:56" ht="13">
      <c r="B30" s="5" t="s">
        <v>32</v>
      </c>
      <c r="C30" s="13">
        <f>'[1]44094418Exp'!B$264</f>
        <v>7.8688678320000011E-2</v>
      </c>
      <c r="D30" s="23">
        <f>'[1]44094418Exp'!C$264</f>
        <v>9.4457002499999984E-2</v>
      </c>
      <c r="E30" s="23">
        <f>'[1]44094418Exp'!D$264</f>
        <v>8.3129244799999988E-2</v>
      </c>
      <c r="F30" s="23">
        <f>'[1]44094418Exp'!E$264</f>
        <v>0.10184843955999999</v>
      </c>
      <c r="G30" s="23">
        <f>'[1]44094418Exp'!F$264</f>
        <v>0.12982748477999997</v>
      </c>
      <c r="H30" s="23">
        <f>'[1]44094418Exp'!G$264</f>
        <v>8.8806580520000011E-2</v>
      </c>
      <c r="I30" s="23">
        <f>'[1]44094418Exp'!H$264</f>
        <v>6.1042364459999991E-2</v>
      </c>
      <c r="J30" s="93">
        <f>'[1]44094418Exp'!I$264</f>
        <v>7.0005719140000006E-2</v>
      </c>
      <c r="K30" s="43">
        <f>'[1]44094418Exp'!J$264</f>
        <v>5.364769451999999E-2</v>
      </c>
      <c r="L30" s="43">
        <f>'[1]44094418Exp'!K$264</f>
        <v>4.7049895059999992E-2</v>
      </c>
      <c r="M30" s="14">
        <f>'[1]44094418Exp'!L$264</f>
        <v>6.3606146380000006E-2</v>
      </c>
      <c r="N30" s="14">
        <f>'[1]44094418Exp'!M$264</f>
        <v>4.3048388599999987E-2</v>
      </c>
      <c r="O30" s="14">
        <f>'[1]44094418Exp'!N$264</f>
        <v>3.4008260299999996E-2</v>
      </c>
      <c r="P30" s="14">
        <f>'[1]44094418Exp'!O$264</f>
        <v>3.0410413599999995E-2</v>
      </c>
      <c r="Q30" s="14">
        <f>'[1]44094418Exp'!P$264</f>
        <v>3.1677572080000001E-2</v>
      </c>
      <c r="R30" s="14">
        <f>'[1]44094418Exp'!Q$264</f>
        <v>2.4191133959999996E-2</v>
      </c>
      <c r="S30" s="14">
        <f>'[1]44094418Exp'!R$264</f>
        <v>2.2609710199999997E-2</v>
      </c>
      <c r="T30" s="14">
        <f>'[1]44094418Exp'!S$264</f>
        <v>1.2783962939999999E-2</v>
      </c>
      <c r="U30" s="14">
        <f>'[1]44094418Exp'!T$264</f>
        <v>1.2792527299999999E-2</v>
      </c>
      <c r="V30" s="14">
        <f>'[1]44094418Exp'!U$264</f>
        <v>1.3478531499999998E-2</v>
      </c>
      <c r="W30" s="14">
        <f>'[1]44094418Exp'!V$264</f>
        <v>0</v>
      </c>
      <c r="X30" s="14">
        <f>'[1]44094418Exp'!W$264</f>
        <v>0</v>
      </c>
      <c r="Y30" s="14">
        <f>'[1]44094418Exp'!X$264</f>
        <v>0</v>
      </c>
      <c r="Z30" s="14">
        <f>'[1]44094418Exp'!Y$264</f>
        <v>0</v>
      </c>
      <c r="AA30" s="14">
        <f>'[1]44094418Exp'!Z$264</f>
        <v>0</v>
      </c>
      <c r="AB30" s="16">
        <f>'[1]44094418Exp'!AA$264</f>
        <v>0</v>
      </c>
      <c r="AC30" s="72"/>
      <c r="AD30" s="127">
        <f>'[1]44094418Exp'!AB$264</f>
        <v>21.930961</v>
      </c>
      <c r="AE30" s="178">
        <f>'[1]44094418Exp'!AC$264</f>
        <v>25.755710999999994</v>
      </c>
      <c r="AF30" s="178">
        <f>'[1]44094418Exp'!AD$264</f>
        <v>24.189041000000003</v>
      </c>
      <c r="AG30" s="178">
        <f>'[1]44094418Exp'!AE$264</f>
        <v>32.672754999999995</v>
      </c>
      <c r="AH30" s="178">
        <f>'[1]44094418Exp'!AF$264</f>
        <v>45.888295999999997</v>
      </c>
      <c r="AI30" s="178">
        <f>'[1]44094418Exp'!AG$264</f>
        <v>33.467953000000001</v>
      </c>
      <c r="AJ30" s="178">
        <f>'[1]44094418Exp'!AH$264</f>
        <v>25.603178</v>
      </c>
      <c r="AK30" s="178">
        <f>'[1]44094418Exp'!AI$264</f>
        <v>28.100970999999994</v>
      </c>
      <c r="AL30" s="178">
        <f>'[1]44094418Exp'!AJ$264</f>
        <v>21.063652999999999</v>
      </c>
      <c r="AM30" s="178">
        <f>'[1]44094418Exp'!AK$264</f>
        <v>15.454381000000001</v>
      </c>
      <c r="AN30" s="178">
        <f>'[1]44094418Exp'!AL$264</f>
        <v>19.553902000000001</v>
      </c>
      <c r="AO30" s="178">
        <f>'[1]44094418Exp'!AM$264</f>
        <v>13.299396</v>
      </c>
      <c r="AP30" s="178">
        <f>'[1]44094418Exp'!AN$264</f>
        <v>10.779361</v>
      </c>
      <c r="AQ30" s="178">
        <f>'[1]44094418Exp'!AO$264</f>
        <v>8.8721630000000005</v>
      </c>
      <c r="AR30" s="178">
        <f>'[1]44094418Exp'!AP$264</f>
        <v>9.6155219999999968</v>
      </c>
      <c r="AS30" s="178">
        <f>'[1]44094418Exp'!AQ$264</f>
        <v>6.769131999999999</v>
      </c>
      <c r="AT30" s="178">
        <f>'[1]44094418Exp'!AR$264</f>
        <v>6.9529639999999979</v>
      </c>
      <c r="AU30" s="178">
        <f>'[1]44094418Exp'!AS$264</f>
        <v>4.4485969999999986</v>
      </c>
      <c r="AV30" s="178">
        <f>'[1]44094418Exp'!AT$264</f>
        <v>4.6909689999999999</v>
      </c>
      <c r="AW30" s="178">
        <f>'[1]44094418Exp'!AU$264</f>
        <v>4.2002680000000003</v>
      </c>
      <c r="AX30" s="178">
        <f>'[1]44094418Exp'!AV$264</f>
        <v>0</v>
      </c>
      <c r="AY30" s="178">
        <f>'[1]44094418Exp'!AW$264</f>
        <v>0</v>
      </c>
      <c r="AZ30" s="178">
        <f>'[1]44094418Exp'!AX$264</f>
        <v>0</v>
      </c>
      <c r="BA30" s="178">
        <f>'[1]44094418Exp'!AY$264</f>
        <v>0</v>
      </c>
      <c r="BB30" s="178">
        <f>'[1]44094418Exp'!AZ$264</f>
        <v>0</v>
      </c>
      <c r="BC30" s="178">
        <f>'[1]44094418Exp'!BA$264</f>
        <v>0</v>
      </c>
      <c r="BD30" s="214"/>
    </row>
    <row r="31" spans="2:56" ht="13">
      <c r="B31" s="5" t="s">
        <v>14</v>
      </c>
      <c r="C31" s="13">
        <f>'[1]94Exp'!B$264</f>
        <v>0</v>
      </c>
      <c r="D31" s="23">
        <f>'[1]94Exp'!C$264</f>
        <v>0</v>
      </c>
      <c r="E31" s="23">
        <f>'[1]94Exp'!D$264</f>
        <v>0</v>
      </c>
      <c r="F31" s="23">
        <f>'[1]94Exp'!E$264</f>
        <v>0</v>
      </c>
      <c r="G31" s="23">
        <f>'[1]94Exp'!F$264</f>
        <v>0</v>
      </c>
      <c r="H31" s="23">
        <f>'[1]94Exp'!G$264</f>
        <v>0</v>
      </c>
      <c r="I31" s="23">
        <f>'[1]94Exp'!H$264</f>
        <v>0</v>
      </c>
      <c r="J31" s="93">
        <f>'[1]94Exp'!I$264</f>
        <v>0</v>
      </c>
      <c r="K31" s="43">
        <f>'[1]94Exp'!J$264</f>
        <v>0</v>
      </c>
      <c r="L31" s="43">
        <f>'[1]94Exp'!K$264</f>
        <v>0</v>
      </c>
      <c r="M31" s="14">
        <f>'[1]94Exp'!L$264</f>
        <v>0</v>
      </c>
      <c r="N31" s="14">
        <f>'[1]94Exp'!M$264</f>
        <v>6.9887999999999991E-6</v>
      </c>
      <c r="O31" s="14">
        <f>'[1]94Exp'!N$264</f>
        <v>6.9887999999999991E-6</v>
      </c>
      <c r="P31" s="14">
        <f>'[1]94Exp'!O$264</f>
        <v>6.9887999999999991E-6</v>
      </c>
      <c r="Q31" s="14">
        <f>'[1]94Exp'!P$264</f>
        <v>0</v>
      </c>
      <c r="R31" s="14">
        <f>'[1]94Exp'!Q$264</f>
        <v>0</v>
      </c>
      <c r="S31" s="14">
        <f>'[1]94Exp'!R$264</f>
        <v>0</v>
      </c>
      <c r="T31" s="14">
        <f>'[1]94Exp'!S$264</f>
        <v>0</v>
      </c>
      <c r="U31" s="14">
        <f>'[1]94Exp'!T$264</f>
        <v>0</v>
      </c>
      <c r="V31" s="14">
        <f>'[1]94Exp'!U$264</f>
        <v>0</v>
      </c>
      <c r="W31" s="14">
        <f>'[1]94Exp'!V$264</f>
        <v>0</v>
      </c>
      <c r="X31" s="14">
        <f>'[1]94Exp'!W$264</f>
        <v>0</v>
      </c>
      <c r="Y31" s="14">
        <f>'[1]94Exp'!X$264</f>
        <v>0</v>
      </c>
      <c r="Z31" s="14">
        <f>'[1]94Exp'!Y$264</f>
        <v>0</v>
      </c>
      <c r="AA31" s="14">
        <f>'[1]94Exp'!Z$264</f>
        <v>0</v>
      </c>
      <c r="AB31" s="16">
        <f>'[1]94Exp'!AA$264</f>
        <v>0</v>
      </c>
      <c r="AC31" s="72"/>
      <c r="AD31" s="127">
        <f>'[1]94Exp'!AB$264</f>
        <v>0</v>
      </c>
      <c r="AE31" s="178">
        <f>'[1]94Exp'!AC$264</f>
        <v>0</v>
      </c>
      <c r="AF31" s="178">
        <f>'[1]94Exp'!AD$264</f>
        <v>0</v>
      </c>
      <c r="AG31" s="178">
        <f>'[1]94Exp'!AE$264</f>
        <v>0</v>
      </c>
      <c r="AH31" s="178">
        <f>'[1]94Exp'!AF$264</f>
        <v>0</v>
      </c>
      <c r="AI31" s="178">
        <f>'[1]94Exp'!AG$264</f>
        <v>0</v>
      </c>
      <c r="AJ31" s="178">
        <f>'[1]94Exp'!AH$264</f>
        <v>0</v>
      </c>
      <c r="AK31" s="178">
        <f>'[1]94Exp'!AI$264</f>
        <v>0</v>
      </c>
      <c r="AL31" s="178">
        <f>'[1]94Exp'!AJ$264</f>
        <v>0</v>
      </c>
      <c r="AM31" s="178">
        <f>'[1]94Exp'!AK$264</f>
        <v>0</v>
      </c>
      <c r="AN31" s="178">
        <f>'[1]94Exp'!AL$264</f>
        <v>0</v>
      </c>
      <c r="AO31" s="178">
        <f>'[1]94Exp'!AM$264</f>
        <v>1.8439000000000001E-2</v>
      </c>
      <c r="AP31" s="178">
        <f>'[1]94Exp'!AN$264</f>
        <v>1.8439000000000001E-2</v>
      </c>
      <c r="AQ31" s="178">
        <f>'[1]94Exp'!AO$264</f>
        <v>1.8439000000000001E-2</v>
      </c>
      <c r="AR31" s="178">
        <f>'[1]94Exp'!AP$264</f>
        <v>0</v>
      </c>
      <c r="AS31" s="178">
        <f>'[1]94Exp'!AQ$264</f>
        <v>0</v>
      </c>
      <c r="AT31" s="178">
        <f>'[1]94Exp'!AR$264</f>
        <v>0</v>
      </c>
      <c r="AU31" s="178">
        <f>'[1]94Exp'!AS$264</f>
        <v>0</v>
      </c>
      <c r="AV31" s="178">
        <f>'[1]94Exp'!AT$264</f>
        <v>0</v>
      </c>
      <c r="AW31" s="178">
        <f>'[1]94Exp'!AU$264</f>
        <v>0</v>
      </c>
      <c r="AX31" s="178">
        <f>'[1]94Exp'!AV$264</f>
        <v>0</v>
      </c>
      <c r="AY31" s="178">
        <f>'[1]94Exp'!AW$264</f>
        <v>0</v>
      </c>
      <c r="AZ31" s="178">
        <f>'[1]94Exp'!AX$264</f>
        <v>0</v>
      </c>
      <c r="BA31" s="178">
        <f>'[1]94Exp'!AY$264</f>
        <v>0</v>
      </c>
      <c r="BB31" s="178">
        <f>'[1]94Exp'!AZ$264</f>
        <v>0</v>
      </c>
      <c r="BC31" s="178">
        <f>'[1]94Exp'!BA$264</f>
        <v>0</v>
      </c>
      <c r="BD31" s="214"/>
    </row>
    <row r="32" spans="2:56" ht="13.5" thickBot="1">
      <c r="B32" s="8" t="s">
        <v>8</v>
      </c>
      <c r="C32" s="66">
        <f t="shared" ref="C32:M32" si="11">C24-SUM(C25:C31)</f>
        <v>2.9159720799999955E-2</v>
      </c>
      <c r="D32" s="41">
        <f t="shared" si="11"/>
        <v>3.2025415099999788E-2</v>
      </c>
      <c r="E32" s="41">
        <f t="shared" si="11"/>
        <v>3.133922400000011E-2</v>
      </c>
      <c r="F32" s="41">
        <f t="shared" si="11"/>
        <v>1.2573038799999936E-2</v>
      </c>
      <c r="G32" s="41">
        <f t="shared" si="11"/>
        <v>1.748203869999998E-2</v>
      </c>
      <c r="H32" s="41">
        <f t="shared" si="11"/>
        <v>1.1146699899999946E-2</v>
      </c>
      <c r="I32" s="41">
        <f t="shared" si="11"/>
        <v>2.8964474000000018E-2</v>
      </c>
      <c r="J32" s="42">
        <f t="shared" si="11"/>
        <v>2.2793826999999989E-2</v>
      </c>
      <c r="K32" s="42">
        <f t="shared" si="11"/>
        <v>2.7895038499999969E-2</v>
      </c>
      <c r="L32" s="42">
        <f t="shared" si="11"/>
        <v>9.6392336600000239E-3</v>
      </c>
      <c r="M32" s="41">
        <f t="shared" si="11"/>
        <v>1.2209510879999996E-2</v>
      </c>
      <c r="N32" s="41">
        <f>N24-SUM(N25:N31)</f>
        <v>7.4927082999999839E-3</v>
      </c>
      <c r="O32" s="41">
        <f t="shared" ref="O32:AB32" si="12">O24-SUM(O25:O31)</f>
        <v>8.7227133000000179E-3</v>
      </c>
      <c r="P32" s="41">
        <f t="shared" si="12"/>
        <v>8.6557630600000157E-3</v>
      </c>
      <c r="Q32" s="41">
        <f t="shared" si="12"/>
        <v>1.0551035319999957E-2</v>
      </c>
      <c r="R32" s="41">
        <f t="shared" si="12"/>
        <v>1.1616045279999987E-2</v>
      </c>
      <c r="S32" s="41">
        <f t="shared" si="12"/>
        <v>9.3773105999999662E-3</v>
      </c>
      <c r="T32" s="41">
        <f t="shared" si="12"/>
        <v>5.7246527800000058E-3</v>
      </c>
      <c r="U32" s="41">
        <f t="shared" si="12"/>
        <v>2.1232003799999954E-3</v>
      </c>
      <c r="V32" s="41">
        <f t="shared" si="12"/>
        <v>2.0673615199999773E-3</v>
      </c>
      <c r="W32" s="41">
        <f t="shared" si="12"/>
        <v>0</v>
      </c>
      <c r="X32" s="41">
        <f t="shared" si="12"/>
        <v>0</v>
      </c>
      <c r="Y32" s="41">
        <f t="shared" si="12"/>
        <v>0</v>
      </c>
      <c r="Z32" s="41">
        <f t="shared" si="12"/>
        <v>0</v>
      </c>
      <c r="AA32" s="41">
        <f t="shared" si="12"/>
        <v>0</v>
      </c>
      <c r="AB32" s="56">
        <f t="shared" si="12"/>
        <v>0</v>
      </c>
      <c r="AC32" s="72"/>
      <c r="AD32" s="122">
        <f t="shared" ref="AD32:BC32" si="13">AD24-SUM(AD25:AD31)</f>
        <v>4.90694400000001</v>
      </c>
      <c r="AE32" s="119">
        <f t="shared" si="13"/>
        <v>5.5827780000000189</v>
      </c>
      <c r="AF32" s="119">
        <f t="shared" si="13"/>
        <v>5.5309850000000154</v>
      </c>
      <c r="AG32" s="119">
        <f t="shared" si="13"/>
        <v>3.0974530000000016</v>
      </c>
      <c r="AH32" s="119">
        <f t="shared" si="13"/>
        <v>2.8645589999999856</v>
      </c>
      <c r="AI32" s="119">
        <f t="shared" si="13"/>
        <v>2.1636630000000139</v>
      </c>
      <c r="AJ32" s="119">
        <f t="shared" si="13"/>
        <v>4.536108999999982</v>
      </c>
      <c r="AK32" s="119">
        <f t="shared" si="13"/>
        <v>4.6115570000000048</v>
      </c>
      <c r="AL32" s="119">
        <f t="shared" si="13"/>
        <v>7.5773409999999899</v>
      </c>
      <c r="AM32" s="119">
        <f t="shared" si="13"/>
        <v>3.4844310000000007</v>
      </c>
      <c r="AN32" s="119">
        <f t="shared" si="13"/>
        <v>4.117880999999997</v>
      </c>
      <c r="AO32" s="119">
        <f t="shared" si="13"/>
        <v>3.0609429999999946</v>
      </c>
      <c r="AP32" s="119">
        <f t="shared" si="13"/>
        <v>2.9019910000000095</v>
      </c>
      <c r="AQ32" s="119">
        <f t="shared" si="13"/>
        <v>3.1226089999999971</v>
      </c>
      <c r="AR32" s="119">
        <f t="shared" si="13"/>
        <v>4.2746669999999938</v>
      </c>
      <c r="AS32" s="119">
        <f t="shared" si="13"/>
        <v>4.1296310000000034</v>
      </c>
      <c r="AT32" s="119">
        <f t="shared" si="13"/>
        <v>3.1381370000000004</v>
      </c>
      <c r="AU32" s="119">
        <f t="shared" si="13"/>
        <v>1.9532419999999959</v>
      </c>
      <c r="AV32" s="119">
        <f t="shared" si="13"/>
        <v>1.0989319999999978</v>
      </c>
      <c r="AW32" s="119">
        <f t="shared" si="13"/>
        <v>0.96279299999999779</v>
      </c>
      <c r="AX32" s="119">
        <f t="shared" si="13"/>
        <v>0</v>
      </c>
      <c r="AY32" s="119">
        <f t="shared" si="13"/>
        <v>0</v>
      </c>
      <c r="AZ32" s="119">
        <f t="shared" si="13"/>
        <v>0</v>
      </c>
      <c r="BA32" s="119">
        <f t="shared" si="13"/>
        <v>0</v>
      </c>
      <c r="BB32" s="119">
        <f t="shared" si="13"/>
        <v>0</v>
      </c>
      <c r="BC32" s="119">
        <f t="shared" si="13"/>
        <v>0</v>
      </c>
      <c r="BD32" s="214"/>
    </row>
    <row r="33" spans="2:56" ht="20" hidden="1" customHeight="1">
      <c r="B33" s="27" t="s">
        <v>10</v>
      </c>
      <c r="C33" s="207">
        <f>0*[1]PaperSectorMinusCoreVPAExp!B$264+SUM(C35:C35)</f>
        <v>0</v>
      </c>
      <c r="D33" s="208">
        <f>0*[1]PaperSectorMinusCoreVPAExp!C$264+SUM(D35:D35)</f>
        <v>0</v>
      </c>
      <c r="E33" s="208">
        <f>0*[1]PaperSectorMinusCoreVPAExp!D$264+SUM(E35:E35)</f>
        <v>0</v>
      </c>
      <c r="F33" s="208">
        <f>0*[1]PaperSectorMinusCoreVPAExp!E$264+SUM(F35:F35)</f>
        <v>0</v>
      </c>
      <c r="G33" s="208">
        <f>0*[1]PaperSectorMinusCoreVPAExp!F$264+SUM(G35:G35)</f>
        <v>0</v>
      </c>
      <c r="H33" s="208">
        <f>0*[1]PaperSectorMinusCoreVPAExp!G$264+SUM(H35:H35)</f>
        <v>0</v>
      </c>
      <c r="I33" s="208">
        <f>0*[1]PaperSectorMinusCoreVPAExp!H$264+SUM(I35:I35)</f>
        <v>0</v>
      </c>
      <c r="J33" s="209">
        <f>0*[1]PaperSectorMinusCoreVPAExp!I$264+SUM(J35:J35)</f>
        <v>0</v>
      </c>
      <c r="K33" s="210">
        <f>0*[1]PaperSectorMinusCoreVPAExp!J$264+SUM(K35:K35)</f>
        <v>0</v>
      </c>
      <c r="L33" s="210">
        <f>0*[1]PaperSectorMinusCoreVPAExp!K$264+SUM(L35:L35)</f>
        <v>0</v>
      </c>
      <c r="M33" s="211">
        <f>0*[1]PaperSectorMinusCoreVPAExp!L$264+SUM(M35:M35)</f>
        <v>0</v>
      </c>
      <c r="N33" s="211">
        <f>0*[1]PaperSectorMinusCoreVPAExp!M$264+SUM(N35:N35)</f>
        <v>0</v>
      </c>
      <c r="O33" s="211">
        <f>0*[1]PaperSectorMinusCoreVPAExp!N$264+SUM(O35:O35)</f>
        <v>0</v>
      </c>
      <c r="P33" s="211">
        <f>0*[1]PaperSectorMinusCoreVPAExp!O$264+SUM(P35:P35)</f>
        <v>0</v>
      </c>
      <c r="Q33" s="211">
        <f>0*[1]PaperSectorMinusCoreVPAExp!P$264+SUM(Q35:Q35)</f>
        <v>0</v>
      </c>
      <c r="R33" s="211">
        <f>0*[1]PaperSectorMinusCoreVPAExp!Q$264+SUM(R35:R35)</f>
        <v>0</v>
      </c>
      <c r="S33" s="211">
        <f>0*[1]PaperSectorMinusCoreVPAExp!R$264+SUM(S35:S35)</f>
        <v>0</v>
      </c>
      <c r="T33" s="211">
        <f>0*[1]PaperSectorMinusCoreVPAExp!S$264+SUM(T35:T35)</f>
        <v>0</v>
      </c>
      <c r="U33" s="211">
        <f>0*[1]PaperSectorMinusCoreVPAExp!T$264+SUM(U35:U35)</f>
        <v>0</v>
      </c>
      <c r="V33" s="211">
        <f>0*[1]PaperSectorMinusCoreVPAExp!U$264+SUM(V35:V35)</f>
        <v>0</v>
      </c>
      <c r="W33" s="211">
        <f>0*[1]PaperSectorMinusCoreVPAExp!V$264+SUM(W35:W35)</f>
        <v>0</v>
      </c>
      <c r="X33" s="211">
        <f>0*[1]PaperSectorMinusCoreVPAExp!W$264+SUM(X35:X35)</f>
        <v>0</v>
      </c>
      <c r="Y33" s="211">
        <f>0*[1]PaperSectorMinusCoreVPAExp!X$264+SUM(Y35:Y35)</f>
        <v>0</v>
      </c>
      <c r="Z33" s="211">
        <f>0*[1]PaperSectorMinusCoreVPAExp!Y$264+SUM(Z35:Z35)</f>
        <v>0</v>
      </c>
      <c r="AA33" s="211">
        <f>0*[1]PaperSectorMinusCoreVPAExp!Z$264+SUM(AA35:AA35)</f>
        <v>0</v>
      </c>
      <c r="AB33" s="212">
        <f>0*[1]PaperSectorMinusCoreVPAExp!AA$264+SUM(AB35:AB35)</f>
        <v>0</v>
      </c>
      <c r="AC33" s="72"/>
      <c r="AD33" s="206">
        <f>0*[1]PaperSectorMinusCoreVPAExp!AB$264+SUM(AD35:AD35)</f>
        <v>0</v>
      </c>
      <c r="AE33" s="206">
        <f>0*[1]PaperSectorMinusCoreVPAExp!AC$264+SUM(AE35:AE35)</f>
        <v>0</v>
      </c>
      <c r="AF33" s="206">
        <f>0*[1]PaperSectorMinusCoreVPAExp!AD$264+SUM(AF35:AF35)</f>
        <v>0</v>
      </c>
      <c r="AG33" s="206">
        <f>0*[1]PaperSectorMinusCoreVPAExp!AE$264+SUM(AG35:AG35)</f>
        <v>0</v>
      </c>
      <c r="AH33" s="206">
        <f>0*[1]PaperSectorMinusCoreVPAExp!AF$264+SUM(AH35:AH35)</f>
        <v>0</v>
      </c>
      <c r="AI33" s="206">
        <f>0*[1]PaperSectorMinusCoreVPAExp!AG$264+SUM(AI35:AI35)</f>
        <v>0</v>
      </c>
      <c r="AJ33" s="206">
        <f>0*[1]PaperSectorMinusCoreVPAExp!AH$264+SUM(AJ35:AJ35)</f>
        <v>0</v>
      </c>
      <c r="AK33" s="206">
        <f>0*[1]PaperSectorMinusCoreVPAExp!AI$264+SUM(AK35:AK35)</f>
        <v>0</v>
      </c>
      <c r="AL33" s="206">
        <f>0*[1]PaperSectorMinusCoreVPAExp!AJ$264+SUM(AL35:AL35)</f>
        <v>0</v>
      </c>
      <c r="AM33" s="206">
        <f>0*[1]PaperSectorMinusCoreVPAExp!AK$264+SUM(AM35:AM35)</f>
        <v>0</v>
      </c>
      <c r="AN33" s="206">
        <f>0*[1]PaperSectorMinusCoreVPAExp!AL$264+SUM(AN35:AN35)</f>
        <v>0</v>
      </c>
      <c r="AO33" s="206">
        <f>0*[1]PaperSectorMinusCoreVPAExp!AM$264+SUM(AO35:AO35)</f>
        <v>0</v>
      </c>
      <c r="AP33" s="206">
        <f>0*[1]PaperSectorMinusCoreVPAExp!AN$264+SUM(AP35:AP35)</f>
        <v>0</v>
      </c>
      <c r="AQ33" s="206">
        <f>0*[1]PaperSectorMinusCoreVPAExp!AO$264+SUM(AQ35:AQ35)</f>
        <v>0</v>
      </c>
      <c r="AR33" s="206">
        <f>0*[1]PaperSectorMinusCoreVPAExp!AP$264+SUM(AR35:AR35)</f>
        <v>0</v>
      </c>
      <c r="AS33" s="206">
        <f>0*[1]PaperSectorMinusCoreVPAExp!AQ$264+SUM(AS35:AS35)</f>
        <v>0</v>
      </c>
      <c r="AT33" s="206">
        <f>0*[1]PaperSectorMinusCoreVPAExp!AR$264+SUM(AT35:AT35)</f>
        <v>0</v>
      </c>
      <c r="AU33" s="206">
        <f>0*[1]PaperSectorMinusCoreVPAExp!AS$264+SUM(AU35:AU35)</f>
        <v>0</v>
      </c>
      <c r="AV33" s="206">
        <f>0*[1]PaperSectorMinusCoreVPAExp!AT$264+SUM(AV35:AV35)</f>
        <v>0</v>
      </c>
      <c r="AW33" s="206">
        <f>0*[1]PaperSectorMinusCoreVPAExp!AU$264+SUM(AW35:AW35)</f>
        <v>0</v>
      </c>
      <c r="AX33" s="206">
        <f>0*[1]PaperSectorMinusCoreVPAExp!AV$264+SUM(AX35:AX35)</f>
        <v>0</v>
      </c>
      <c r="AY33" s="206">
        <f>0*[1]PaperSectorMinusCoreVPAExp!AW$264+SUM(AY35:AY35)</f>
        <v>0</v>
      </c>
      <c r="AZ33" s="206">
        <f>0*[1]PaperSectorMinusCoreVPAExp!AX$264+SUM(AZ35:AZ35)</f>
        <v>0</v>
      </c>
      <c r="BA33" s="206">
        <f>0*[1]PaperSectorMinusCoreVPAExp!AY$264+SUM(BA35:BA35)</f>
        <v>0</v>
      </c>
      <c r="BB33" s="206">
        <f>0*[1]PaperSectorMinusCoreVPAExp!AZ$264+SUM(BB35:BB35)</f>
        <v>0</v>
      </c>
      <c r="BC33" s="206">
        <f>0*[1]PaperSectorMinusCoreVPAExp!BA$264+SUM(BC35:BC35)</f>
        <v>0</v>
      </c>
      <c r="BD33" s="214"/>
    </row>
    <row r="34" spans="2:56" ht="13" hidden="1">
      <c r="B34" s="5" t="s">
        <v>115</v>
      </c>
      <c r="C34" s="13">
        <f>'[1]440123Exp'!B$264</f>
        <v>0</v>
      </c>
      <c r="D34" s="14">
        <f>'[1]440123Exp'!C$264</f>
        <v>0</v>
      </c>
      <c r="E34" s="14">
        <f>'[1]440123Exp'!D$264</f>
        <v>0</v>
      </c>
      <c r="F34" s="14">
        <f>'[1]440123Exp'!E$264</f>
        <v>0</v>
      </c>
      <c r="G34" s="14">
        <f>'[1]440123Exp'!F$264</f>
        <v>0</v>
      </c>
      <c r="H34" s="14">
        <f>'[1]440123Exp'!G$264</f>
        <v>0</v>
      </c>
      <c r="I34" s="14">
        <f>'[1]440123Exp'!H$264</f>
        <v>0</v>
      </c>
      <c r="J34" s="43">
        <f>'[1]440123Exp'!I$264</f>
        <v>0</v>
      </c>
      <c r="K34" s="43">
        <f>'[1]440123Exp'!J$264</f>
        <v>0</v>
      </c>
      <c r="L34" s="43">
        <f>'[1]440123Exp'!K$264</f>
        <v>0</v>
      </c>
      <c r="M34" s="14">
        <f>'[1]440123Exp'!L$264</f>
        <v>0</v>
      </c>
      <c r="N34" s="14">
        <f>'[1]440123Exp'!M$264</f>
        <v>0</v>
      </c>
      <c r="O34" s="14">
        <f>'[1]440123Exp'!N$264</f>
        <v>0</v>
      </c>
      <c r="P34" s="14">
        <f>'[1]440123Exp'!O$264</f>
        <v>0</v>
      </c>
      <c r="Q34" s="14">
        <f>'[1]440123Exp'!P$264</f>
        <v>0</v>
      </c>
      <c r="R34" s="14">
        <f>'[1]440123Exp'!Q$264</f>
        <v>0</v>
      </c>
      <c r="S34" s="14">
        <f>'[1]440123Exp'!R$264</f>
        <v>0</v>
      </c>
      <c r="T34" s="14">
        <f>'[1]440123Exp'!S$264</f>
        <v>0</v>
      </c>
      <c r="U34" s="14">
        <f>'[1]440123Exp'!T$264</f>
        <v>0</v>
      </c>
      <c r="V34" s="14">
        <f>'[1]440123Exp'!U$264</f>
        <v>0</v>
      </c>
      <c r="W34" s="14">
        <f>'[1]440123Exp'!V$264</f>
        <v>0</v>
      </c>
      <c r="X34" s="14">
        <f>'[1]440123Exp'!W$264</f>
        <v>0</v>
      </c>
      <c r="Y34" s="14">
        <f>'[1]440123Exp'!X$264</f>
        <v>0</v>
      </c>
      <c r="Z34" s="14">
        <f>'[1]440123Exp'!Y$264</f>
        <v>0</v>
      </c>
      <c r="AA34" s="14">
        <f>'[1]440123Exp'!Z$264</f>
        <v>0</v>
      </c>
      <c r="AB34" s="16">
        <f>'[1]440123Exp'!AA$264</f>
        <v>0</v>
      </c>
      <c r="AC34" s="72"/>
      <c r="AD34" s="127">
        <f>'[1]440123Exp'!AB$264</f>
        <v>0</v>
      </c>
      <c r="AE34" s="123">
        <f>'[1]440123Exp'!AC$264</f>
        <v>0</v>
      </c>
      <c r="AF34" s="123">
        <f>'[1]440123Exp'!AD$264</f>
        <v>0</v>
      </c>
      <c r="AG34" s="123">
        <f>'[1]440123Exp'!AE$264</f>
        <v>0</v>
      </c>
      <c r="AH34" s="123">
        <f>'[1]440123Exp'!AF$264</f>
        <v>0</v>
      </c>
      <c r="AI34" s="123">
        <f>'[1]440123Exp'!AG$264</f>
        <v>0</v>
      </c>
      <c r="AJ34" s="123">
        <f>'[1]440123Exp'!AH$264</f>
        <v>0</v>
      </c>
      <c r="AK34" s="123">
        <f>'[1]440123Exp'!AI$264</f>
        <v>0</v>
      </c>
      <c r="AL34" s="123">
        <f>'[1]440123Exp'!AJ$264</f>
        <v>0</v>
      </c>
      <c r="AM34" s="123">
        <f>'[1]440123Exp'!AK$264</f>
        <v>0</v>
      </c>
      <c r="AN34" s="123">
        <f>'[1]440123Exp'!AL$264</f>
        <v>0</v>
      </c>
      <c r="AO34" s="123">
        <f>'[1]440123Exp'!AM$264</f>
        <v>0</v>
      </c>
      <c r="AP34" s="123">
        <f>'[1]440123Exp'!AN$264</f>
        <v>0</v>
      </c>
      <c r="AQ34" s="123">
        <f>'[1]440123Exp'!AO$264</f>
        <v>0</v>
      </c>
      <c r="AR34" s="123">
        <f>'[1]440123Exp'!AP$264</f>
        <v>0</v>
      </c>
      <c r="AS34" s="123">
        <f>'[1]440123Exp'!AQ$264</f>
        <v>0</v>
      </c>
      <c r="AT34" s="123">
        <f>'[1]440123Exp'!AR$264</f>
        <v>0</v>
      </c>
      <c r="AU34" s="123">
        <f>'[1]440123Exp'!AS$264</f>
        <v>0</v>
      </c>
      <c r="AV34" s="123">
        <f>'[1]440123Exp'!AT$264</f>
        <v>0</v>
      </c>
      <c r="AW34" s="123">
        <f>'[1]440123Exp'!AU$264</f>
        <v>0</v>
      </c>
      <c r="AX34" s="123">
        <f>'[1]440123Exp'!AV$264</f>
        <v>0</v>
      </c>
      <c r="AY34" s="123">
        <f>'[1]440123Exp'!AW$264</f>
        <v>0</v>
      </c>
      <c r="AZ34" s="123">
        <f>'[1]440123Exp'!AX$264</f>
        <v>0</v>
      </c>
      <c r="BA34" s="123">
        <f>'[1]440123Exp'!AY$264</f>
        <v>0</v>
      </c>
      <c r="BB34" s="123">
        <f>'[1]440123Exp'!AZ$264</f>
        <v>0</v>
      </c>
      <c r="BC34" s="123">
        <f>'[1]440123Exp'!BA$264</f>
        <v>0</v>
      </c>
      <c r="BD34" s="214"/>
    </row>
    <row r="35" spans="2:56" hidden="1">
      <c r="B35" s="5" t="s">
        <v>9</v>
      </c>
      <c r="C35" s="86"/>
      <c r="D35" s="101"/>
      <c r="E35" s="101"/>
      <c r="F35" s="101"/>
      <c r="G35" s="101"/>
      <c r="H35" s="101"/>
      <c r="I35" s="101"/>
      <c r="J35" s="102"/>
      <c r="K35" s="95"/>
      <c r="L35" s="95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8"/>
      <c r="AC35" s="15"/>
      <c r="AD35" s="127"/>
      <c r="AE35" s="178"/>
      <c r="AF35" s="178"/>
      <c r="AG35" s="178"/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201"/>
    </row>
    <row r="36" spans="2:56" ht="13" hidden="1" thickBot="1">
      <c r="B36" s="6" t="s">
        <v>13</v>
      </c>
      <c r="C36" s="89"/>
      <c r="D36" s="103"/>
      <c r="E36" s="103"/>
      <c r="F36" s="103"/>
      <c r="G36" s="103"/>
      <c r="H36" s="103"/>
      <c r="I36" s="103"/>
      <c r="J36" s="104"/>
      <c r="K36" s="96"/>
      <c r="L36" s="96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1"/>
      <c r="AC36" s="99"/>
      <c r="AD36" s="174"/>
      <c r="AE36" s="179"/>
      <c r="AF36" s="179"/>
      <c r="AG36" s="179"/>
      <c r="AH36" s="179"/>
      <c r="AI36" s="179"/>
      <c r="AJ36" s="179"/>
      <c r="AK36" s="179"/>
      <c r="AL36" s="179"/>
      <c r="AM36" s="179"/>
      <c r="AN36" s="179"/>
      <c r="AO36" s="179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202"/>
    </row>
    <row r="37" spans="2:56" ht="13" thickTop="1"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</row>
  </sheetData>
  <mergeCells count="9">
    <mergeCell ref="AD21:BC21"/>
    <mergeCell ref="C5:AB5"/>
    <mergeCell ref="C21:AB21"/>
    <mergeCell ref="B2:B3"/>
    <mergeCell ref="AD2:BC2"/>
    <mergeCell ref="AD3:BC3"/>
    <mergeCell ref="C2:AB2"/>
    <mergeCell ref="C3:AB3"/>
    <mergeCell ref="AD5:BC5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D110"/>
  <sheetViews>
    <sheetView workbookViewId="0">
      <pane xSplit="2" ySplit="5" topLeftCell="C6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v>1</v>
      </c>
      <c r="B1" s="30"/>
    </row>
    <row r="2" spans="1:56" ht="16" thickTop="1">
      <c r="B2" s="260" t="s">
        <v>113</v>
      </c>
      <c r="C2" s="254" t="s">
        <v>47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6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28" t="s">
        <v>12</v>
      </c>
      <c r="C5" s="133">
        <f>1/$A$1*[1]CoreVPAExp!$B$263</f>
        <v>1.4787524567451993</v>
      </c>
      <c r="D5" s="134">
        <f>1/$A$1*[1]CoreVPAExp!$C$263</f>
        <v>1.4182267469020002</v>
      </c>
      <c r="E5" s="134">
        <f>1/$A$1*[1]CoreVPAExp!$D$263</f>
        <v>1.1849271864920001</v>
      </c>
      <c r="F5" s="134">
        <f>1/$A$1*[1]CoreVPAExp!$E$263</f>
        <v>1.015242129272</v>
      </c>
      <c r="G5" s="134">
        <f>1/$A$1*[1]CoreVPAExp!$F$263</f>
        <v>1.1500213376119999</v>
      </c>
      <c r="H5" s="134">
        <f>1/$A$1*[1]CoreVPAExp!$G$263</f>
        <v>1.1789641974319998</v>
      </c>
      <c r="I5" s="134">
        <f>1/$A$1*[1]CoreVPAExp!$H$263</f>
        <v>1.076417627488</v>
      </c>
      <c r="J5" s="135">
        <f>1/$A$1*[1]CoreVPAExp!$I$263</f>
        <v>1.1259460674559996</v>
      </c>
      <c r="K5" s="135">
        <f>1/$A$1*[1]CoreVPAExp!$J$263</f>
        <v>1.1021297157920003</v>
      </c>
      <c r="L5" s="135">
        <f>1/$A$1*[1]CoreVPAExp!K$263</f>
        <v>0.72335568311999965</v>
      </c>
      <c r="M5" s="135">
        <f>1/$A$1*[1]CoreVPAExp!L$263</f>
        <v>0.81702803400400015</v>
      </c>
      <c r="N5" s="135">
        <f>1/$A$1*[1]CoreVPAExp!M$263</f>
        <v>0.68712268094399986</v>
      </c>
      <c r="O5" s="135">
        <f>1/$A$1*[1]CoreVPAExp!N$263</f>
        <v>0.85718195452399992</v>
      </c>
      <c r="P5" s="135">
        <f>1/$A$1*[1]CoreVPAExp!O$263</f>
        <v>0.84761553942800016</v>
      </c>
      <c r="Q5" s="135">
        <f>1/$A$1*[1]CoreVPAExp!P$263</f>
        <v>0.94089892612799975</v>
      </c>
      <c r="R5" s="135">
        <f>1/$A$1*[1]CoreVPAExp!Q$263</f>
        <v>0.69979814662800011</v>
      </c>
      <c r="S5" s="135">
        <f>1/$A$1*[1]CoreVPAExp!R$263</f>
        <v>0.61260685270399984</v>
      </c>
      <c r="T5" s="135">
        <f>1/$A$1*[1]CoreVPAExp!S$263</f>
        <v>0.55163392773599973</v>
      </c>
      <c r="U5" s="135">
        <f>1/$A$1*[1]CoreVPAExp!T$263</f>
        <v>0.53767832031199991</v>
      </c>
      <c r="V5" s="135">
        <f>1/$A$1*[1]CoreVPAExp!U$263</f>
        <v>0.53560315804799996</v>
      </c>
      <c r="W5" s="135">
        <f>1/$A$1*[1]CoreVPAExp!V$263</f>
        <v>0</v>
      </c>
      <c r="X5" s="135">
        <f>1/$A$1*[1]CoreVPAExp!W$263</f>
        <v>0</v>
      </c>
      <c r="Y5" s="135">
        <f>1/$A$1*[1]CoreVPAExp!X$263</f>
        <v>0</v>
      </c>
      <c r="Z5" s="135">
        <f>1/$A$1*[1]CoreVPAExp!Y$263</f>
        <v>0</v>
      </c>
      <c r="AA5" s="135">
        <f>1/$A$1*[1]CoreVPAExp!Z$263</f>
        <v>0</v>
      </c>
      <c r="AB5" s="136">
        <f>1/$A$1*[1]CoreVPAExp!AA$263</f>
        <v>0</v>
      </c>
      <c r="AC5" s="18"/>
      <c r="AD5" s="112">
        <f>[1]CoreVPAExp!AB$263</f>
        <v>249.39209099999991</v>
      </c>
      <c r="AE5" s="113">
        <f>[1]CoreVPAExp!AC$263</f>
        <v>243.71809999999994</v>
      </c>
      <c r="AF5" s="113">
        <f>[1]CoreVPAExp!AD$263</f>
        <v>220.84696899999997</v>
      </c>
      <c r="AG5" s="113">
        <f>[1]CoreVPAExp!AE$263</f>
        <v>228.92622799999995</v>
      </c>
      <c r="AH5" s="113">
        <f>[1]CoreVPAExp!AF$263</f>
        <v>288.19840399999993</v>
      </c>
      <c r="AI5" s="113">
        <f>[1]CoreVPAExp!AG$263</f>
        <v>298.46382499999999</v>
      </c>
      <c r="AJ5" s="113">
        <f>[1]CoreVPAExp!AH$263</f>
        <v>270.918521</v>
      </c>
      <c r="AK5" s="113">
        <f>[1]CoreVPAExp!AI$263</f>
        <v>315.640445</v>
      </c>
      <c r="AL5" s="113">
        <f>[1]CoreVPAExp!AJ$263</f>
        <v>334.95916899999997</v>
      </c>
      <c r="AM5" s="113">
        <f>[1]CoreVPAExp!AK$263</f>
        <v>189.92819199999997</v>
      </c>
      <c r="AN5" s="113">
        <f>[1]CoreVPAExp!AL$263</f>
        <v>200.18271300000004</v>
      </c>
      <c r="AO5" s="113">
        <f>[1]CoreVPAExp!AM$263</f>
        <v>176.84184300000001</v>
      </c>
      <c r="AP5" s="113">
        <f>[1]CoreVPAExp!AN$263</f>
        <v>184.78960099999998</v>
      </c>
      <c r="AQ5" s="113">
        <f>[1]CoreVPAExp!AO$263</f>
        <v>190.24889800000005</v>
      </c>
      <c r="AR5" s="113">
        <f>[1]CoreVPAExp!AP$263</f>
        <v>201.85823799999991</v>
      </c>
      <c r="AS5" s="113">
        <f>[1]CoreVPAExp!AQ$263</f>
        <v>154.448643</v>
      </c>
      <c r="AT5" s="113">
        <f>[1]CoreVPAExp!AR$263</f>
        <v>123.54876799999998</v>
      </c>
      <c r="AU5" s="113">
        <f>[1]CoreVPAExp!AS$263</f>
        <v>130.42037899999994</v>
      </c>
      <c r="AV5" s="113">
        <f>[1]CoreVPAExp!AT$263</f>
        <v>118.13197099999994</v>
      </c>
      <c r="AW5" s="113">
        <f>[1]CoreVPAExp!AU$263</f>
        <v>92.850455999999994</v>
      </c>
      <c r="AX5" s="113">
        <f>[1]CoreVPAExp!AV$263</f>
        <v>0</v>
      </c>
      <c r="AY5" s="113">
        <f>[1]CoreVPAExp!AW$263</f>
        <v>0</v>
      </c>
      <c r="AZ5" s="113">
        <f>[1]CoreVPAExp!AX$263</f>
        <v>0</v>
      </c>
      <c r="BA5" s="113">
        <f>[1]CoreVPAExp!AY$263</f>
        <v>0</v>
      </c>
      <c r="BB5" s="113">
        <f>[1]CoreVPAExp!AZ$263</f>
        <v>0</v>
      </c>
      <c r="BC5" s="113">
        <f>[1]CoreVPAExp!BA$263</f>
        <v>0</v>
      </c>
      <c r="BD5" s="215"/>
    </row>
    <row r="6" spans="1:56" ht="17.149999999999999" customHeight="1" thickTop="1">
      <c r="B6" s="53" t="s">
        <v>16</v>
      </c>
      <c r="C6" s="47">
        <f>1/$A$1*[1]CoreVPAExp!$B$266</f>
        <v>0.23160550442120001</v>
      </c>
      <c r="D6" s="33">
        <f>1/$A$1*[1]CoreVPAExp!$C$266</f>
        <v>0.24388248977400001</v>
      </c>
      <c r="E6" s="33">
        <f>1/$A$1*[1]CoreVPAExp!$D$266</f>
        <v>0.21861288139599996</v>
      </c>
      <c r="F6" s="33">
        <f>1/$A$1*[1]CoreVPAExp!$E$266</f>
        <v>0.19264564362400002</v>
      </c>
      <c r="G6" s="33">
        <f>1/$A$1*[1]CoreVPAExp!$F$266</f>
        <v>0.19030683568399998</v>
      </c>
      <c r="H6" s="33">
        <f>1/$A$1*[1]CoreVPAExp!$G$266</f>
        <v>0.19133983232000001</v>
      </c>
      <c r="I6" s="33">
        <f>1/$A$1*[1]CoreVPAExp!$H$266</f>
        <v>0.20107286519600001</v>
      </c>
      <c r="J6" s="34">
        <f>1/$A$1*[1]CoreVPAExp!$I$266</f>
        <v>0.223829182696</v>
      </c>
      <c r="K6" s="34">
        <f>1/$A$1*[1]CoreVPAExp!$J$266</f>
        <v>0.22106387836400004</v>
      </c>
      <c r="L6" s="34">
        <f>1/$A$1*[1]CoreVPAExp!K$266</f>
        <v>0.18316072639199998</v>
      </c>
      <c r="M6" s="33">
        <f>1/$A$1*[1]CoreVPAExp!L$266</f>
        <v>0.22447203603999999</v>
      </c>
      <c r="N6" s="33">
        <f>1/$A$1*[1]CoreVPAExp!M$266</f>
        <v>0.20517609837199996</v>
      </c>
      <c r="O6" s="33">
        <f>1/$A$1*[1]CoreVPAExp!N$266</f>
        <v>0.30178901549999992</v>
      </c>
      <c r="P6" s="33">
        <f>1/$A$1*[1]CoreVPAExp!O$266</f>
        <v>0.21245233085999998</v>
      </c>
      <c r="Q6" s="33">
        <f>1/$A$1*[1]CoreVPAExp!P$266</f>
        <v>0.26961289689599999</v>
      </c>
      <c r="R6" s="33">
        <f>1/$A$1*[1]CoreVPAExp!Q$266</f>
        <v>0.27017730457199995</v>
      </c>
      <c r="S6" s="33">
        <f>1/$A$1*[1]CoreVPAExp!R$266</f>
        <v>0.30234335843599996</v>
      </c>
      <c r="T6" s="33">
        <f>1/$A$1*[1]CoreVPAExp!S$266</f>
        <v>0.27488185885599997</v>
      </c>
      <c r="U6" s="33">
        <f>1/$A$1*[1]CoreVPAExp!T$266</f>
        <v>0.27249141869599997</v>
      </c>
      <c r="V6" s="33">
        <f>1/$A$1*[1]CoreVPAExp!U$266</f>
        <v>0.27736823903599994</v>
      </c>
      <c r="W6" s="33">
        <f>1/$A$1*[1]CoreVPAExp!V$266</f>
        <v>0</v>
      </c>
      <c r="X6" s="33">
        <f>1/$A$1*[1]CoreVPAExp!W$266</f>
        <v>0</v>
      </c>
      <c r="Y6" s="33">
        <f>1/$A$1*[1]CoreVPAExp!X$266</f>
        <v>0</v>
      </c>
      <c r="Z6" s="33">
        <f>1/$A$1*[1]CoreVPAExp!Y$266</f>
        <v>0</v>
      </c>
      <c r="AA6" s="33">
        <f>1/$A$1*[1]CoreVPAExp!Z$266</f>
        <v>0</v>
      </c>
      <c r="AB6" s="55">
        <f>1/$A$1*[1]CoreVPAExp!AA$266</f>
        <v>0</v>
      </c>
      <c r="AC6" s="15"/>
      <c r="AD6" s="114">
        <f>[1]CoreVPAExp!AB$266</f>
        <v>35.050094000000001</v>
      </c>
      <c r="AE6" s="115">
        <f>[1]CoreVPAExp!AC$266</f>
        <v>34.571435000000001</v>
      </c>
      <c r="AF6" s="115">
        <f>[1]CoreVPAExp!AD$266</f>
        <v>34.29390699999999</v>
      </c>
      <c r="AG6" s="115">
        <f>[1]CoreVPAExp!AE$266</f>
        <v>37.883746000000002</v>
      </c>
      <c r="AH6" s="115">
        <f>[1]CoreVPAExp!AF$266</f>
        <v>40.126246999999999</v>
      </c>
      <c r="AI6" s="115">
        <f>[1]CoreVPAExp!AG$266</f>
        <v>39.942088999999996</v>
      </c>
      <c r="AJ6" s="115">
        <f>[1]CoreVPAExp!AH$266</f>
        <v>40.995474000000002</v>
      </c>
      <c r="AK6" s="115">
        <f>[1]CoreVPAExp!AI$266</f>
        <v>49.246416000000004</v>
      </c>
      <c r="AL6" s="115">
        <f>[1]CoreVPAExp!AJ$266</f>
        <v>53.424218000000003</v>
      </c>
      <c r="AM6" s="115">
        <f>[1]CoreVPAExp!AK$266</f>
        <v>38.653570999999999</v>
      </c>
      <c r="AN6" s="115">
        <f>[1]CoreVPAExp!AL$266</f>
        <v>45.016470000000005</v>
      </c>
      <c r="AO6" s="115">
        <f>[1]CoreVPAExp!AM$266</f>
        <v>43.853752999999998</v>
      </c>
      <c r="AP6" s="115">
        <f>[1]CoreVPAExp!AN$266</f>
        <v>50.214770000000001</v>
      </c>
      <c r="AQ6" s="115">
        <f>[1]CoreVPAExp!AO$266</f>
        <v>46.380420999999998</v>
      </c>
      <c r="AR6" s="115">
        <f>[1]CoreVPAExp!AP$266</f>
        <v>48.200909999999993</v>
      </c>
      <c r="AS6" s="115">
        <f>[1]CoreVPAExp!AQ$266</f>
        <v>40.252412</v>
      </c>
      <c r="AT6" s="115">
        <f>[1]CoreVPAExp!AR$266</f>
        <v>41.391169999999995</v>
      </c>
      <c r="AU6" s="115">
        <f>[1]CoreVPAExp!AS$266</f>
        <v>51.351832999999999</v>
      </c>
      <c r="AV6" s="115">
        <f>[1]CoreVPAExp!AT$266</f>
        <v>40.795464000000003</v>
      </c>
      <c r="AW6" s="115">
        <f>[1]CoreVPAExp!AU$266</f>
        <v>37.510045999999996</v>
      </c>
      <c r="AX6" s="115">
        <f>[1]CoreVPAExp!AV$266</f>
        <v>0</v>
      </c>
      <c r="AY6" s="115">
        <f>[1]CoreVPAExp!AW$266</f>
        <v>0</v>
      </c>
      <c r="AZ6" s="115">
        <f>[1]CoreVPAExp!AX$266</f>
        <v>0</v>
      </c>
      <c r="BA6" s="115">
        <f>[1]CoreVPAExp!AY$266</f>
        <v>0</v>
      </c>
      <c r="BB6" s="115">
        <f>[1]CoreVPAExp!AZ$266</f>
        <v>0</v>
      </c>
      <c r="BC6" s="115">
        <f>[1]CoreVPAExp!BA$266</f>
        <v>0</v>
      </c>
      <c r="BD6" s="214"/>
    </row>
    <row r="7" spans="1:56">
      <c r="B7" s="5" t="s">
        <v>56</v>
      </c>
      <c r="C7" s="48">
        <f>1/$A$1*[1]CoreVPAExp!$B$35</f>
        <v>3.4931404900000003E-3</v>
      </c>
      <c r="D7" s="12">
        <f>1/$A$1*[1]CoreVPAExp!$C$35</f>
        <v>8.2105284520000016E-3</v>
      </c>
      <c r="E7" s="12">
        <f>1/$A$1*[1]CoreVPAExp!$D$35</f>
        <v>2.7278476399999999E-3</v>
      </c>
      <c r="F7" s="12">
        <f>1/$A$1*[1]CoreVPAExp!$E$35</f>
        <v>0</v>
      </c>
      <c r="G7" s="12">
        <f>1/$A$1*[1]CoreVPAExp!$F$35</f>
        <v>1.1849313000000001E-3</v>
      </c>
      <c r="H7" s="12">
        <f>1/$A$1*[1]CoreVPAExp!$G$35</f>
        <v>2.5431018200000001E-3</v>
      </c>
      <c r="I7" s="12">
        <f>1/$A$1*[1]CoreVPAExp!$H$35</f>
        <v>5.3024854399999991E-3</v>
      </c>
      <c r="J7" s="38">
        <f>1/$A$1*[1]CoreVPAExp!$I$35</f>
        <v>7.6215079360000002E-3</v>
      </c>
      <c r="K7" s="38">
        <f>1/$A$1*[1]CoreVPAExp!$J$35</f>
        <v>7.2577532999999993E-3</v>
      </c>
      <c r="L7" s="38">
        <f>1/$A$1*[1]CoreVPAExp!K$35</f>
        <v>7.8745981999999992E-3</v>
      </c>
      <c r="M7" s="12">
        <f>1/$A$1*[1]CoreVPAExp!L$35</f>
        <v>1.3145939799999997E-2</v>
      </c>
      <c r="N7" s="12">
        <f>1/$A$1*[1]CoreVPAExp!M$35</f>
        <v>1.6554899059999999E-2</v>
      </c>
      <c r="O7" s="12">
        <f>1/$A$1*[1]CoreVPAExp!N$35</f>
        <v>4.108623318799999E-2</v>
      </c>
      <c r="P7" s="12">
        <f>1/$A$1*[1]CoreVPAExp!O$35</f>
        <v>1.7835090167999997E-2</v>
      </c>
      <c r="Q7" s="12">
        <f>1/$A$1*[1]CoreVPAExp!P$35</f>
        <v>3.6396590803999998E-2</v>
      </c>
      <c r="R7" s="12">
        <f>1/$A$1*[1]CoreVPAExp!Q$35</f>
        <v>3.9173824731999998E-2</v>
      </c>
      <c r="S7" s="12">
        <f>1/$A$1*[1]CoreVPAExp!R$35</f>
        <v>4.3847254947999986E-2</v>
      </c>
      <c r="T7" s="12">
        <f>1/$A$1*[1]CoreVPAExp!S$35</f>
        <v>4.2900035947999994E-2</v>
      </c>
      <c r="U7" s="12">
        <f>1/$A$1*[1]CoreVPAExp!T$35</f>
        <v>5.3426760239999996E-2</v>
      </c>
      <c r="V7" s="12">
        <f>1/$A$1*[1]CoreVPAExp!U$35</f>
        <v>5.1383783331999992E-2</v>
      </c>
      <c r="W7" s="12">
        <f>1/$A$1*[1]CoreVPAExp!V$35</f>
        <v>0</v>
      </c>
      <c r="X7" s="12">
        <f>1/$A$1*[1]CoreVPAExp!W$35</f>
        <v>0</v>
      </c>
      <c r="Y7" s="12">
        <f>1/$A$1*[1]CoreVPAExp!X$35</f>
        <v>0</v>
      </c>
      <c r="Z7" s="12">
        <f>1/$A$1*[1]CoreVPAExp!Y$35</f>
        <v>0</v>
      </c>
      <c r="AA7" s="12">
        <f>1/$A$1*[1]CoreVPAExp!Z$35</f>
        <v>0</v>
      </c>
      <c r="AB7" s="11">
        <f>1/$A$1*[1]CoreVPAExp!AA$35</f>
        <v>0</v>
      </c>
      <c r="AC7" s="4"/>
      <c r="AD7" s="116">
        <f>[1]CoreVPAExp!AB$35</f>
        <v>0.68924700000000005</v>
      </c>
      <c r="AE7" s="117">
        <f>[1]CoreVPAExp!AC$35</f>
        <v>0.86129600000000006</v>
      </c>
      <c r="AF7" s="117">
        <f>[1]CoreVPAExp!AD$35</f>
        <v>0.61752800000000008</v>
      </c>
      <c r="AG7" s="117">
        <f>[1]CoreVPAExp!AE$35</f>
        <v>0</v>
      </c>
      <c r="AH7" s="117">
        <f>[1]CoreVPAExp!AF$35</f>
        <v>0.41472899999999996</v>
      </c>
      <c r="AI7" s="117">
        <f>[1]CoreVPAExp!AG$35</f>
        <v>0.72611099999999984</v>
      </c>
      <c r="AJ7" s="117">
        <f>[1]CoreVPAExp!AH$35</f>
        <v>1.8793790000000001</v>
      </c>
      <c r="AK7" s="117">
        <f>[1]CoreVPAExp!AI$35</f>
        <v>2.0918829999999997</v>
      </c>
      <c r="AL7" s="117">
        <f>[1]CoreVPAExp!AJ$35</f>
        <v>1.1856990000000001</v>
      </c>
      <c r="AM7" s="117">
        <f>[1]CoreVPAExp!AK$35</f>
        <v>1.1227</v>
      </c>
      <c r="AN7" s="117">
        <f>[1]CoreVPAExp!AL$35</f>
        <v>1.9946269999999999</v>
      </c>
      <c r="AO7" s="117">
        <f>[1]CoreVPAExp!AM$35</f>
        <v>3.296586</v>
      </c>
      <c r="AP7" s="117">
        <f>[1]CoreVPAExp!AN$35</f>
        <v>4.0795010000000005</v>
      </c>
      <c r="AQ7" s="117">
        <f>[1]CoreVPAExp!AO$35</f>
        <v>4.9670940000000003</v>
      </c>
      <c r="AR7" s="117">
        <f>[1]CoreVPAExp!AP$35</f>
        <v>5.2943549999999995</v>
      </c>
      <c r="AS7" s="117">
        <f>[1]CoreVPAExp!AQ$35</f>
        <v>4.3624479999999997</v>
      </c>
      <c r="AT7" s="117">
        <f>[1]CoreVPAExp!AR$35</f>
        <v>5.4339079999999997</v>
      </c>
      <c r="AU7" s="117">
        <f>[1]CoreVPAExp!AS$35</f>
        <v>5.7581369999999996</v>
      </c>
      <c r="AV7" s="117">
        <f>[1]CoreVPAExp!AT$35</f>
        <v>6.9328029999999998</v>
      </c>
      <c r="AW7" s="117">
        <f>[1]CoreVPAExp!AU$35</f>
        <v>5.163913</v>
      </c>
      <c r="AX7" s="117">
        <f>[1]CoreVPAExp!AV$35</f>
        <v>0</v>
      </c>
      <c r="AY7" s="117">
        <f>[1]CoreVPAExp!AW$35</f>
        <v>0</v>
      </c>
      <c r="AZ7" s="117">
        <f>[1]CoreVPAExp!AX$35</f>
        <v>0</v>
      </c>
      <c r="BA7" s="117">
        <f>[1]CoreVPAExp!AY$35</f>
        <v>0</v>
      </c>
      <c r="BB7" s="117">
        <f>[1]CoreVPAExp!AZ$35</f>
        <v>0</v>
      </c>
      <c r="BC7" s="117">
        <f>[1]CoreVPAExp!BA$35</f>
        <v>0</v>
      </c>
      <c r="BD7" s="214"/>
    </row>
    <row r="8" spans="1:56">
      <c r="B8" s="5" t="s">
        <v>41</v>
      </c>
      <c r="C8" s="48">
        <f>1/$A$1*[1]CoreVPAExp!$B$75</f>
        <v>4.6384547999999993E-4</v>
      </c>
      <c r="D8" s="12">
        <f>1/$A$1*[1]CoreVPAExp!$C$75</f>
        <v>1.05332276E-3</v>
      </c>
      <c r="E8" s="12">
        <f>1/$A$1*[1]CoreVPAExp!$D$75</f>
        <v>3.3732947920000001E-3</v>
      </c>
      <c r="F8" s="12">
        <f>1/$A$1*[1]CoreVPAExp!$E$75</f>
        <v>1.047002222E-2</v>
      </c>
      <c r="G8" s="12">
        <f>1/$A$1*[1]CoreVPAExp!$F$75</f>
        <v>1.9546105599999998E-3</v>
      </c>
      <c r="H8" s="12">
        <f>1/$A$1*[1]CoreVPAExp!$G$75</f>
        <v>4.9830072600000001E-3</v>
      </c>
      <c r="I8" s="12">
        <f>1/$A$1*[1]CoreVPAExp!$H$75</f>
        <v>2.0710108999999997E-3</v>
      </c>
      <c r="J8" s="38">
        <f>1/$A$1*[1]CoreVPAExp!$I$75</f>
        <v>6.8228958000000001E-3</v>
      </c>
      <c r="K8" s="38">
        <f>1/$A$1*[1]CoreVPAExp!$J$75</f>
        <v>6.2924007999999995E-3</v>
      </c>
      <c r="L8" s="38">
        <f>1/$A$1*[1]CoreVPAExp!K$75</f>
        <v>5.2639192199999988E-3</v>
      </c>
      <c r="M8" s="12">
        <f>1/$A$1*[1]CoreVPAExp!L$75</f>
        <v>4.8637594879999994E-3</v>
      </c>
      <c r="N8" s="12">
        <f>1/$A$1*[1]CoreVPAExp!M$75</f>
        <v>3.3029414879999991E-3</v>
      </c>
      <c r="O8" s="12">
        <f>1/$A$1*[1]CoreVPAExp!N$75</f>
        <v>7.9725873079999985E-3</v>
      </c>
      <c r="P8" s="12">
        <f>1/$A$1*[1]CoreVPAExp!O$75</f>
        <v>5.6913706639999994E-3</v>
      </c>
      <c r="Q8" s="12">
        <f>1/$A$1*[1]CoreVPAExp!P$75</f>
        <v>5.8980935999999986E-3</v>
      </c>
      <c r="R8" s="12">
        <f>1/$A$1*[1]CoreVPAExp!Q$75</f>
        <v>6.4404477479999998E-3</v>
      </c>
      <c r="S8" s="12">
        <f>1/$A$1*[1]CoreVPAExp!R$75</f>
        <v>5.6927656519999998E-3</v>
      </c>
      <c r="T8" s="12">
        <f>1/$A$1*[1]CoreVPAExp!S$75</f>
        <v>3.75020086E-3</v>
      </c>
      <c r="U8" s="12">
        <f>1/$A$1*[1]CoreVPAExp!T$75</f>
        <v>5.2503223360000004E-3</v>
      </c>
      <c r="V8" s="12">
        <f>1/$A$1*[1]CoreVPAExp!U$75</f>
        <v>4.6717819959999993E-3</v>
      </c>
      <c r="W8" s="12">
        <f>1/$A$1*[1]CoreVPAExp!V$75</f>
        <v>0</v>
      </c>
      <c r="X8" s="12">
        <f>1/$A$1*[1]CoreVPAExp!W$75</f>
        <v>0</v>
      </c>
      <c r="Y8" s="12">
        <f>1/$A$1*[1]CoreVPAExp!X$75</f>
        <v>0</v>
      </c>
      <c r="Z8" s="12">
        <f>1/$A$1*[1]CoreVPAExp!Y$75</f>
        <v>0</v>
      </c>
      <c r="AA8" s="12">
        <f>1/$A$1*[1]CoreVPAExp!Z$75</f>
        <v>0</v>
      </c>
      <c r="AB8" s="11">
        <f>1/$A$1*[1]CoreVPAExp!AA$75</f>
        <v>0</v>
      </c>
      <c r="AC8" s="4"/>
      <c r="AD8" s="116">
        <f>[1]CoreVPAExp!AB$75</f>
        <v>8.1420999999999993E-2</v>
      </c>
      <c r="AE8" s="117">
        <f>[1]CoreVPAExp!AC$75</f>
        <v>0.15087299999999998</v>
      </c>
      <c r="AF8" s="117">
        <f>[1]CoreVPAExp!AD$75</f>
        <v>0.53369100000000003</v>
      </c>
      <c r="AG8" s="117">
        <f>[1]CoreVPAExp!AE$75</f>
        <v>1.9163490000000001</v>
      </c>
      <c r="AH8" s="117">
        <f>[1]CoreVPAExp!AF$75</f>
        <v>0.379299</v>
      </c>
      <c r="AI8" s="117">
        <f>[1]CoreVPAExp!AG$75</f>
        <v>1.0014939999999999</v>
      </c>
      <c r="AJ8" s="117">
        <f>[1]CoreVPAExp!AH$75</f>
        <v>0.42743399999999998</v>
      </c>
      <c r="AK8" s="117">
        <f>[1]CoreVPAExp!AI$75</f>
        <v>1.6784749999999999</v>
      </c>
      <c r="AL8" s="117">
        <f>[1]CoreVPAExp!AJ$75</f>
        <v>1.9600339999999998</v>
      </c>
      <c r="AM8" s="117">
        <f>[1]CoreVPAExp!AK$75</f>
        <v>1.1209039999999999</v>
      </c>
      <c r="AN8" s="117">
        <f>[1]CoreVPAExp!AL$75</f>
        <v>1.11422</v>
      </c>
      <c r="AO8" s="117">
        <f>[1]CoreVPAExp!AM$75</f>
        <v>0.88842399999999988</v>
      </c>
      <c r="AP8" s="117">
        <f>[1]CoreVPAExp!AN$75</f>
        <v>2.3812890000000002</v>
      </c>
      <c r="AQ8" s="117">
        <f>[1]CoreVPAExp!AO$75</f>
        <v>1.59459</v>
      </c>
      <c r="AR8" s="117">
        <f>[1]CoreVPAExp!AP$75</f>
        <v>1.6685869999999998</v>
      </c>
      <c r="AS8" s="117">
        <f>[1]CoreVPAExp!AQ$75</f>
        <v>1.6143989999999999</v>
      </c>
      <c r="AT8" s="117">
        <f>[1]CoreVPAExp!AR$75</f>
        <v>1.5169359999999998</v>
      </c>
      <c r="AU8" s="117">
        <f>[1]CoreVPAExp!AS$75</f>
        <v>5.423138999999999</v>
      </c>
      <c r="AV8" s="117">
        <f>[1]CoreVPAExp!AT$75</f>
        <v>1.1907749999999999</v>
      </c>
      <c r="AW8" s="117">
        <f>[1]CoreVPAExp!AU$75</f>
        <v>1.27562</v>
      </c>
      <c r="AX8" s="117">
        <f>[1]CoreVPAExp!AV$75</f>
        <v>0</v>
      </c>
      <c r="AY8" s="117">
        <f>[1]CoreVPAExp!AW$75</f>
        <v>0</v>
      </c>
      <c r="AZ8" s="117">
        <f>[1]CoreVPAExp!AX$75</f>
        <v>0</v>
      </c>
      <c r="BA8" s="117">
        <f>[1]CoreVPAExp!AY$75</f>
        <v>0</v>
      </c>
      <c r="BB8" s="117">
        <f>[1]CoreVPAExp!AZ$75</f>
        <v>0</v>
      </c>
      <c r="BC8" s="117">
        <f>[1]CoreVPAExp!BA$75</f>
        <v>0</v>
      </c>
      <c r="BD8" s="214"/>
    </row>
    <row r="9" spans="1:56">
      <c r="B9" s="5" t="s">
        <v>59</v>
      </c>
      <c r="C9" s="48">
        <f>1/$A$1*[1]CoreVPAExp!$B$89</f>
        <v>5.8535275960000001E-3</v>
      </c>
      <c r="D9" s="12">
        <f>1/$A$1*[1]CoreVPAExp!$C$89</f>
        <v>7.0080113600000001E-3</v>
      </c>
      <c r="E9" s="12">
        <f>1/$A$1*[1]CoreVPAExp!$D$89</f>
        <v>8.2777643200000004E-3</v>
      </c>
      <c r="F9" s="12">
        <f>1/$A$1*[1]CoreVPAExp!$E$89</f>
        <v>5.4965196160000002E-3</v>
      </c>
      <c r="G9" s="12">
        <f>1/$A$1*[1]CoreVPAExp!$F$89</f>
        <v>5.8736109879999991E-3</v>
      </c>
      <c r="H9" s="12">
        <f>1/$A$1*[1]CoreVPAExp!$G$89</f>
        <v>5.84835076E-3</v>
      </c>
      <c r="I9" s="12">
        <f>1/$A$1*[1]CoreVPAExp!$H$89</f>
        <v>6.400157456E-3</v>
      </c>
      <c r="J9" s="38">
        <f>1/$A$1*[1]CoreVPAExp!$I$89</f>
        <v>9.0455716399999997E-3</v>
      </c>
      <c r="K9" s="38">
        <f>1/$A$1*[1]CoreVPAExp!$J$89</f>
        <v>5.9759245279999993E-3</v>
      </c>
      <c r="L9" s="38">
        <f>1/$A$1*[1]CoreVPAExp!K$89</f>
        <v>6.1296580239999987E-3</v>
      </c>
      <c r="M9" s="12">
        <f>1/$A$1*[1]CoreVPAExp!L$89</f>
        <v>4.6898317199999999E-3</v>
      </c>
      <c r="N9" s="12">
        <f>1/$A$1*[1]CoreVPAExp!M$89</f>
        <v>7.0115919999999988E-4</v>
      </c>
      <c r="O9" s="12">
        <f>1/$A$1*[1]CoreVPAExp!N$89</f>
        <v>1.2180261799999998E-3</v>
      </c>
      <c r="P9" s="12">
        <f>1/$A$1*[1]CoreVPAExp!O$89</f>
        <v>2.0510208599999994E-3</v>
      </c>
      <c r="Q9" s="12">
        <f>1/$A$1*[1]CoreVPAExp!P$89</f>
        <v>1.3015497599999997E-3</v>
      </c>
      <c r="R9" s="12">
        <f>1/$A$1*[1]CoreVPAExp!Q$89</f>
        <v>2.1206855599999997E-3</v>
      </c>
      <c r="S9" s="12">
        <f>1/$A$1*[1]CoreVPAExp!R$89</f>
        <v>9.0105903999999979E-4</v>
      </c>
      <c r="T9" s="12">
        <f>1/$A$1*[1]CoreVPAExp!S$89</f>
        <v>7.2893351999999984E-4</v>
      </c>
      <c r="U9" s="12">
        <f>1/$A$1*[1]CoreVPAExp!T$89</f>
        <v>1.3382736359999997E-3</v>
      </c>
      <c r="V9" s="12">
        <f>1/$A$1*[1]CoreVPAExp!U$89</f>
        <v>1.6438370199999999E-3</v>
      </c>
      <c r="W9" s="12">
        <f>1/$A$1*[1]CoreVPAExp!V$89</f>
        <v>0</v>
      </c>
      <c r="X9" s="12">
        <f>1/$A$1*[1]CoreVPAExp!W$89</f>
        <v>0</v>
      </c>
      <c r="Y9" s="12">
        <f>1/$A$1*[1]CoreVPAExp!X$89</f>
        <v>0</v>
      </c>
      <c r="Z9" s="12">
        <f>1/$A$1*[1]CoreVPAExp!Y$89</f>
        <v>0</v>
      </c>
      <c r="AA9" s="12">
        <f>1/$A$1*[1]CoreVPAExp!Z$89</f>
        <v>0</v>
      </c>
      <c r="AB9" s="11">
        <f>1/$A$1*[1]CoreVPAExp!AA$89</f>
        <v>0</v>
      </c>
      <c r="AC9" s="4"/>
      <c r="AD9" s="116">
        <f>[1]CoreVPAExp!AB$89</f>
        <v>0.870479</v>
      </c>
      <c r="AE9" s="117">
        <f>[1]CoreVPAExp!AC$89</f>
        <v>0.99672699999999992</v>
      </c>
      <c r="AF9" s="117">
        <f>[1]CoreVPAExp!AD$89</f>
        <v>1.2502929999999999</v>
      </c>
      <c r="AG9" s="117">
        <f>[1]CoreVPAExp!AE$89</f>
        <v>0.96320800000000006</v>
      </c>
      <c r="AH9" s="117">
        <f>[1]CoreVPAExp!AF$89</f>
        <v>1.140085</v>
      </c>
      <c r="AI9" s="117">
        <f>[1]CoreVPAExp!AG$89</f>
        <v>1.080703</v>
      </c>
      <c r="AJ9" s="117">
        <f>[1]CoreVPAExp!AH$89</f>
        <v>1.195902</v>
      </c>
      <c r="AK9" s="117">
        <f>[1]CoreVPAExp!AI$89</f>
        <v>1.8952359999999999</v>
      </c>
      <c r="AL9" s="117">
        <f>[1]CoreVPAExp!AJ$89</f>
        <v>1.401807</v>
      </c>
      <c r="AM9" s="117">
        <f>[1]CoreVPAExp!AK$89</f>
        <v>1.3798019999999998</v>
      </c>
      <c r="AN9" s="117">
        <f>[1]CoreVPAExp!AL$89</f>
        <v>0.88658899999999996</v>
      </c>
      <c r="AO9" s="117">
        <f>[1]CoreVPAExp!AM$89</f>
        <v>0.206571</v>
      </c>
      <c r="AP9" s="117">
        <f>[1]CoreVPAExp!AN$89</f>
        <v>0.30619999999999997</v>
      </c>
      <c r="AQ9" s="117">
        <f>[1]CoreVPAExp!AO$89</f>
        <v>0.474852</v>
      </c>
      <c r="AR9" s="117">
        <f>[1]CoreVPAExp!AP$89</f>
        <v>0.263762</v>
      </c>
      <c r="AS9" s="117">
        <f>[1]CoreVPAExp!AQ$89</f>
        <v>0.35254999999999997</v>
      </c>
      <c r="AT9" s="117">
        <f>[1]CoreVPAExp!AR$89</f>
        <v>0.19210199999999999</v>
      </c>
      <c r="AU9" s="117">
        <f>[1]CoreVPAExp!AS$89</f>
        <v>0.15761800000000001</v>
      </c>
      <c r="AV9" s="117">
        <f>[1]CoreVPAExp!AT$89</f>
        <v>0.29409799999999997</v>
      </c>
      <c r="AW9" s="117">
        <f>[1]CoreVPAExp!AU$89</f>
        <v>0.38923799999999997</v>
      </c>
      <c r="AX9" s="117">
        <f>[1]CoreVPAExp!AV$89</f>
        <v>0</v>
      </c>
      <c r="AY9" s="117">
        <f>[1]CoreVPAExp!AW$89</f>
        <v>0</v>
      </c>
      <c r="AZ9" s="117">
        <f>[1]CoreVPAExp!AX$89</f>
        <v>0</v>
      </c>
      <c r="BA9" s="117">
        <f>[1]CoreVPAExp!AY$89</f>
        <v>0</v>
      </c>
      <c r="BB9" s="117">
        <f>[1]CoreVPAExp!AZ$89</f>
        <v>0</v>
      </c>
      <c r="BC9" s="117">
        <f>[1]CoreVPAExp!BA$89</f>
        <v>0</v>
      </c>
      <c r="BD9" s="214"/>
    </row>
    <row r="10" spans="1:56">
      <c r="B10" s="5" t="s">
        <v>55</v>
      </c>
      <c r="C10" s="48">
        <f>1/$A$1*[1]CoreVPAExp!$B$140</f>
        <v>1.12570139472E-2</v>
      </c>
      <c r="D10" s="12">
        <f>1/$A$1*[1]CoreVPAExp!$C$140</f>
        <v>1.4280196070000001E-2</v>
      </c>
      <c r="E10" s="12">
        <f>1/$A$1*[1]CoreVPAExp!$D$140</f>
        <v>1.550270386E-2</v>
      </c>
      <c r="F10" s="12">
        <f>1/$A$1*[1]CoreVPAExp!$E$140</f>
        <v>7.6163583720000004E-3</v>
      </c>
      <c r="G10" s="12">
        <f>1/$A$1*[1]CoreVPAExp!$F$140</f>
        <v>7.7575499399999996E-3</v>
      </c>
      <c r="H10" s="12">
        <f>1/$A$1*[1]CoreVPAExp!$G$140</f>
        <v>6.418363419999999E-3</v>
      </c>
      <c r="I10" s="12">
        <f>1/$A$1*[1]CoreVPAExp!$H$140</f>
        <v>6.0400725000000002E-3</v>
      </c>
      <c r="J10" s="38">
        <f>1/$A$1*[1]CoreVPAExp!$I$140</f>
        <v>1.5759111619999999E-2</v>
      </c>
      <c r="K10" s="38">
        <f>1/$A$1*[1]CoreVPAExp!$J$140</f>
        <v>1.3307152459999999E-2</v>
      </c>
      <c r="L10" s="38">
        <f>1/$A$1*[1]CoreVPAExp!K$140</f>
        <v>1.7125797639999996E-2</v>
      </c>
      <c r="M10" s="12">
        <f>1/$A$1*[1]CoreVPAExp!L$140</f>
        <v>2.3549943339999997E-2</v>
      </c>
      <c r="N10" s="12">
        <f>1/$A$1*[1]CoreVPAExp!M$140</f>
        <v>1.6718973459999998E-2</v>
      </c>
      <c r="O10" s="12">
        <f>1/$A$1*[1]CoreVPAExp!N$140</f>
        <v>3.6826876659999994E-2</v>
      </c>
      <c r="P10" s="12">
        <f>1/$A$1*[1]CoreVPAExp!O$140</f>
        <v>2.5162981199999997E-2</v>
      </c>
      <c r="Q10" s="12">
        <f>1/$A$1*[1]CoreVPAExp!P$140</f>
        <v>2.9518557067999995E-2</v>
      </c>
      <c r="R10" s="12">
        <f>1/$A$1*[1]CoreVPAExp!Q$140</f>
        <v>3.8754855383999996E-2</v>
      </c>
      <c r="S10" s="12">
        <f>1/$A$1*[1]CoreVPAExp!R$140</f>
        <v>5.5392491391999997E-2</v>
      </c>
      <c r="T10" s="12">
        <f>1/$A$1*[1]CoreVPAExp!S$140</f>
        <v>3.2555398763999994E-2</v>
      </c>
      <c r="U10" s="12">
        <f>1/$A$1*[1]CoreVPAExp!T$140</f>
        <v>5.5136476640000001E-2</v>
      </c>
      <c r="V10" s="12">
        <f>1/$A$1*[1]CoreVPAExp!U$140</f>
        <v>5.4917219783999993E-2</v>
      </c>
      <c r="W10" s="12">
        <f>1/$A$1*[1]CoreVPAExp!V$140</f>
        <v>0</v>
      </c>
      <c r="X10" s="12">
        <f>1/$A$1*[1]CoreVPAExp!W$140</f>
        <v>0</v>
      </c>
      <c r="Y10" s="12">
        <f>1/$A$1*[1]CoreVPAExp!X$140</f>
        <v>0</v>
      </c>
      <c r="Z10" s="12">
        <f>1/$A$1*[1]CoreVPAExp!Y$140</f>
        <v>0</v>
      </c>
      <c r="AA10" s="12">
        <f>1/$A$1*[1]CoreVPAExp!Z$140</f>
        <v>0</v>
      </c>
      <c r="AB10" s="11">
        <f>1/$A$1*[1]CoreVPAExp!AA$140</f>
        <v>0</v>
      </c>
      <c r="AC10" s="4"/>
      <c r="AD10" s="116">
        <f>[1]CoreVPAExp!AB$140</f>
        <v>1.9320179999999998</v>
      </c>
      <c r="AE10" s="117">
        <f>[1]CoreVPAExp!AC$140</f>
        <v>2.1294789999999995</v>
      </c>
      <c r="AF10" s="117">
        <f>[1]CoreVPAExp!AD$140</f>
        <v>2.4401139999999999</v>
      </c>
      <c r="AG10" s="117">
        <f>[1]CoreVPAExp!AE$140</f>
        <v>2.2754659999999998</v>
      </c>
      <c r="AH10" s="117">
        <f>[1]CoreVPAExp!AF$140</f>
        <v>2.5747469999999999</v>
      </c>
      <c r="AI10" s="117">
        <f>[1]CoreVPAExp!AG$140</f>
        <v>1.8057110000000001</v>
      </c>
      <c r="AJ10" s="117">
        <f>[1]CoreVPAExp!AH$140</f>
        <v>1.5917379999999999</v>
      </c>
      <c r="AK10" s="117">
        <f>[1]CoreVPAExp!AI$140</f>
        <v>3.301847</v>
      </c>
      <c r="AL10" s="117">
        <f>[1]CoreVPAExp!AJ$140</f>
        <v>2.3666469999999995</v>
      </c>
      <c r="AM10" s="117">
        <f>[1]CoreVPAExp!AK$140</f>
        <v>3.0244450000000001</v>
      </c>
      <c r="AN10" s="117">
        <f>[1]CoreVPAExp!AL$140</f>
        <v>2.9721329999999999</v>
      </c>
      <c r="AO10" s="117">
        <f>[1]CoreVPAExp!AM$140</f>
        <v>4.1602129999999997</v>
      </c>
      <c r="AP10" s="117">
        <f>[1]CoreVPAExp!AN$140</f>
        <v>4.2477330000000002</v>
      </c>
      <c r="AQ10" s="117">
        <f>[1]CoreVPAExp!AO$140</f>
        <v>4.266642</v>
      </c>
      <c r="AR10" s="117">
        <f>[1]CoreVPAExp!AP$140</f>
        <v>4.2995200000000002</v>
      </c>
      <c r="AS10" s="117">
        <f>[1]CoreVPAExp!AQ$140</f>
        <v>5.4403179999999995</v>
      </c>
      <c r="AT10" s="117">
        <f>[1]CoreVPAExp!AR$140</f>
        <v>6.7401759999999991</v>
      </c>
      <c r="AU10" s="117">
        <f>[1]CoreVPAExp!AS$140</f>
        <v>6.2157419999999997</v>
      </c>
      <c r="AV10" s="117">
        <f>[1]CoreVPAExp!AT$140</f>
        <v>7.5522239999999998</v>
      </c>
      <c r="AW10" s="117">
        <f>[1]CoreVPAExp!AU$140</f>
        <v>7.9104289999999988</v>
      </c>
      <c r="AX10" s="117">
        <f>[1]CoreVPAExp!AV$140</f>
        <v>0</v>
      </c>
      <c r="AY10" s="117">
        <f>[1]CoreVPAExp!AW$140</f>
        <v>0</v>
      </c>
      <c r="AZ10" s="117">
        <f>[1]CoreVPAExp!AX$140</f>
        <v>0</v>
      </c>
      <c r="BA10" s="117">
        <f>[1]CoreVPAExp!AY$140</f>
        <v>0</v>
      </c>
      <c r="BB10" s="117">
        <f>[1]CoreVPAExp!AZ$140</f>
        <v>0</v>
      </c>
      <c r="BC10" s="117">
        <f>[1]CoreVPAExp!BA$140</f>
        <v>0</v>
      </c>
      <c r="BD10" s="214"/>
    </row>
    <row r="11" spans="1:56">
      <c r="B11" s="5" t="s">
        <v>57</v>
      </c>
      <c r="C11" s="48">
        <f>1/$A$1*[1]CoreVPAExp!$B$144</f>
        <v>1.4440656748000002E-2</v>
      </c>
      <c r="D11" s="12">
        <f>1/$A$1*[1]CoreVPAExp!$C$144</f>
        <v>2.1403247263999999E-2</v>
      </c>
      <c r="E11" s="12">
        <f>1/$A$1*[1]CoreVPAExp!$D$144</f>
        <v>1.8983713280000002E-2</v>
      </c>
      <c r="F11" s="12">
        <f>1/$A$1*[1]CoreVPAExp!$E$144</f>
        <v>1.208371766E-2</v>
      </c>
      <c r="G11" s="12">
        <f>1/$A$1*[1]CoreVPAExp!$F$144</f>
        <v>9.3498662880000007E-3</v>
      </c>
      <c r="H11" s="12">
        <f>1/$A$1*[1]CoreVPAExp!$G$144</f>
        <v>7.4940694920000005E-3</v>
      </c>
      <c r="I11" s="12">
        <f>1/$A$1*[1]CoreVPAExp!$H$144</f>
        <v>7.9068800440000014E-3</v>
      </c>
      <c r="J11" s="38">
        <f>1/$A$1*[1]CoreVPAExp!$I$144</f>
        <v>9.8893443320000017E-3</v>
      </c>
      <c r="K11" s="38">
        <f>1/$A$1*[1]CoreVPAExp!$J$144</f>
        <v>3.9095688800000004E-3</v>
      </c>
      <c r="L11" s="38">
        <f>1/$A$1*[1]CoreVPAExp!K$144</f>
        <v>4.6127415319999997E-3</v>
      </c>
      <c r="M11" s="12">
        <f>1/$A$1*[1]CoreVPAExp!L$144</f>
        <v>4.1334424039999994E-3</v>
      </c>
      <c r="N11" s="12">
        <f>1/$A$1*[1]CoreVPAExp!M$144</f>
        <v>6.3796498639999985E-3</v>
      </c>
      <c r="O11" s="12">
        <f>1/$A$1*[1]CoreVPAExp!N$144</f>
        <v>3.1009239883999999E-2</v>
      </c>
      <c r="P11" s="12">
        <f>1/$A$1*[1]CoreVPAExp!O$144</f>
        <v>1.8767354424000002E-2</v>
      </c>
      <c r="Q11" s="12">
        <f>1/$A$1*[1]CoreVPAExp!P$144</f>
        <v>2.2866101019999995E-2</v>
      </c>
      <c r="R11" s="12">
        <f>1/$A$1*[1]CoreVPAExp!Q$144</f>
        <v>2.0843219963999998E-2</v>
      </c>
      <c r="S11" s="12">
        <f>1/$A$1*[1]CoreVPAExp!R$144</f>
        <v>4.1057834719999999E-2</v>
      </c>
      <c r="T11" s="12">
        <f>1/$A$1*[1]CoreVPAExp!S$144</f>
        <v>3.7609829987999999E-2</v>
      </c>
      <c r="U11" s="12">
        <f>1/$A$1*[1]CoreVPAExp!T$144</f>
        <v>3.1921860711999997E-2</v>
      </c>
      <c r="V11" s="12">
        <f>1/$A$1*[1]CoreVPAExp!U$144</f>
        <v>3.3788638408000005E-2</v>
      </c>
      <c r="W11" s="12">
        <f>1/$A$1*[1]CoreVPAExp!V$144</f>
        <v>0</v>
      </c>
      <c r="X11" s="12">
        <f>1/$A$1*[1]CoreVPAExp!W$144</f>
        <v>0</v>
      </c>
      <c r="Y11" s="12">
        <f>1/$A$1*[1]CoreVPAExp!X$144</f>
        <v>0</v>
      </c>
      <c r="Z11" s="12">
        <f>1/$A$1*[1]CoreVPAExp!Y$144</f>
        <v>0</v>
      </c>
      <c r="AA11" s="12">
        <f>1/$A$1*[1]CoreVPAExp!Z$144</f>
        <v>0</v>
      </c>
      <c r="AB11" s="11">
        <f>1/$A$1*[1]CoreVPAExp!AA$144</f>
        <v>0</v>
      </c>
      <c r="AC11" s="4"/>
      <c r="AD11" s="116">
        <f>[1]CoreVPAExp!AB$144</f>
        <v>1.555356</v>
      </c>
      <c r="AE11" s="117">
        <f>[1]CoreVPAExp!AC$144</f>
        <v>1.952807</v>
      </c>
      <c r="AF11" s="117">
        <f>[1]CoreVPAExp!AD$144</f>
        <v>2.0684709999999997</v>
      </c>
      <c r="AG11" s="117">
        <f>[1]CoreVPAExp!AE$144</f>
        <v>1.7084759999999999</v>
      </c>
      <c r="AH11" s="117">
        <f>[1]CoreVPAExp!AF$144</f>
        <v>1.493733</v>
      </c>
      <c r="AI11" s="117">
        <f>[1]CoreVPAExp!AG$144</f>
        <v>1.1605089999999998</v>
      </c>
      <c r="AJ11" s="117">
        <f>[1]CoreVPAExp!AH$144</f>
        <v>1.2037509999999998</v>
      </c>
      <c r="AK11" s="117">
        <f>[1]CoreVPAExp!AI$144</f>
        <v>1.5593789999999998</v>
      </c>
      <c r="AL11" s="117">
        <f>[1]CoreVPAExp!AJ$144</f>
        <v>0.64763199999999999</v>
      </c>
      <c r="AM11" s="117">
        <f>[1]CoreVPAExp!AK$144</f>
        <v>0.49321699999999996</v>
      </c>
      <c r="AN11" s="117">
        <f>[1]CoreVPAExp!AL$144</f>
        <v>0.48397999999999997</v>
      </c>
      <c r="AO11" s="117">
        <f>[1]CoreVPAExp!AM$144</f>
        <v>1.2236859999999998</v>
      </c>
      <c r="AP11" s="117">
        <f>[1]CoreVPAExp!AN$144</f>
        <v>2.4001539999999997</v>
      </c>
      <c r="AQ11" s="117">
        <f>[1]CoreVPAExp!AO$144</f>
        <v>3.3678400000000002</v>
      </c>
      <c r="AR11" s="117">
        <f>[1]CoreVPAExp!AP$144</f>
        <v>3.3063469999999997</v>
      </c>
      <c r="AS11" s="117">
        <f>[1]CoreVPAExp!AQ$144</f>
        <v>2.1612229999999997</v>
      </c>
      <c r="AT11" s="117">
        <f>[1]CoreVPAExp!AR$144</f>
        <v>2.8272139999999997</v>
      </c>
      <c r="AU11" s="117">
        <f>[1]CoreVPAExp!AS$144</f>
        <v>3.5455940000000004</v>
      </c>
      <c r="AV11" s="117">
        <f>[1]CoreVPAExp!AT$144</f>
        <v>3.8480650000000001</v>
      </c>
      <c r="AW11" s="117">
        <f>[1]CoreVPAExp!AU$144</f>
        <v>3.1678679999999995</v>
      </c>
      <c r="AX11" s="117">
        <f>[1]CoreVPAExp!AV$144</f>
        <v>0</v>
      </c>
      <c r="AY11" s="117">
        <f>[1]CoreVPAExp!AW$144</f>
        <v>0</v>
      </c>
      <c r="AZ11" s="117">
        <f>[1]CoreVPAExp!AX$144</f>
        <v>0</v>
      </c>
      <c r="BA11" s="117">
        <f>[1]CoreVPAExp!AY$144</f>
        <v>0</v>
      </c>
      <c r="BB11" s="117">
        <f>[1]CoreVPAExp!AZ$144</f>
        <v>0</v>
      </c>
      <c r="BC11" s="117">
        <f>[1]CoreVPAExp!BA$144</f>
        <v>0</v>
      </c>
      <c r="BD11" s="214"/>
    </row>
    <row r="12" spans="1:56">
      <c r="B12" s="5" t="s">
        <v>63</v>
      </c>
      <c r="C12" s="48">
        <f>1/$A$1*[1]CoreVPAExp!$B$154</f>
        <v>3.0232702668000003E-2</v>
      </c>
      <c r="D12" s="12">
        <f>1/$A$1*[1]CoreVPAExp!$C$154</f>
        <v>4.0387124343999999E-2</v>
      </c>
      <c r="E12" s="12">
        <f>1/$A$1*[1]CoreVPAExp!$D$154</f>
        <v>3.6165887715999996E-2</v>
      </c>
      <c r="F12" s="12">
        <f>1/$A$1*[1]CoreVPAExp!$E$154</f>
        <v>2.3770631696000001E-2</v>
      </c>
      <c r="G12" s="12">
        <f>1/$A$1*[1]CoreVPAExp!$F$154</f>
        <v>3.3558479891999997E-2</v>
      </c>
      <c r="H12" s="12">
        <f>1/$A$1*[1]CoreVPAExp!$G$154</f>
        <v>1.6921229695999997E-2</v>
      </c>
      <c r="I12" s="12">
        <f>1/$A$1*[1]CoreVPAExp!$H$154</f>
        <v>2.0300594384E-2</v>
      </c>
      <c r="J12" s="38">
        <f>1/$A$1*[1]CoreVPAExp!$I$154</f>
        <v>1.5983509388E-2</v>
      </c>
      <c r="K12" s="38">
        <f>1/$A$1*[1]CoreVPAExp!$J$154</f>
        <v>9.700467027999999E-3</v>
      </c>
      <c r="L12" s="38">
        <f>1/$A$1*[1]CoreVPAExp!K$154</f>
        <v>1.3951675416E-2</v>
      </c>
      <c r="M12" s="12">
        <f>1/$A$1*[1]CoreVPAExp!L$154</f>
        <v>6.6643848039999991E-3</v>
      </c>
      <c r="N12" s="12">
        <f>1/$A$1*[1]CoreVPAExp!M$154</f>
        <v>6.757453275999999E-3</v>
      </c>
      <c r="O12" s="12">
        <f>1/$A$1*[1]CoreVPAExp!N$154</f>
        <v>5.35954398E-3</v>
      </c>
      <c r="P12" s="12">
        <f>1/$A$1*[1]CoreVPAExp!O$154</f>
        <v>4.6173495199999994E-3</v>
      </c>
      <c r="Q12" s="12">
        <f>1/$A$1*[1]CoreVPAExp!P$154</f>
        <v>3.1645932079999994E-3</v>
      </c>
      <c r="R12" s="12">
        <f>1/$A$1*[1]CoreVPAExp!Q$154</f>
        <v>4.0237090319999993E-3</v>
      </c>
      <c r="S12" s="12">
        <f>1/$A$1*[1]CoreVPAExp!R$154</f>
        <v>9.3393542199999968E-3</v>
      </c>
      <c r="T12" s="12">
        <f>1/$A$1*[1]CoreVPAExp!S$154</f>
        <v>9.1315148399999987E-3</v>
      </c>
      <c r="U12" s="12">
        <f>1/$A$1*[1]CoreVPAExp!T$154</f>
        <v>5.7528096359999994E-3</v>
      </c>
      <c r="V12" s="12">
        <f>1/$A$1*[1]CoreVPAExp!U$154</f>
        <v>1.1174399235999999E-2</v>
      </c>
      <c r="W12" s="12">
        <f>1/$A$1*[1]CoreVPAExp!V$154</f>
        <v>0</v>
      </c>
      <c r="X12" s="12">
        <f>1/$A$1*[1]CoreVPAExp!W$154</f>
        <v>0</v>
      </c>
      <c r="Y12" s="12">
        <f>1/$A$1*[1]CoreVPAExp!X$154</f>
        <v>0</v>
      </c>
      <c r="Z12" s="12">
        <f>1/$A$1*[1]CoreVPAExp!Y$154</f>
        <v>0</v>
      </c>
      <c r="AA12" s="12">
        <f>1/$A$1*[1]CoreVPAExp!Z$154</f>
        <v>0</v>
      </c>
      <c r="AB12" s="11">
        <f>1/$A$1*[1]CoreVPAExp!AA$154</f>
        <v>0</v>
      </c>
      <c r="AC12" s="4"/>
      <c r="AD12" s="116">
        <f>[1]CoreVPAExp!AB$154</f>
        <v>5.4656549999999999</v>
      </c>
      <c r="AE12" s="117">
        <f>[1]CoreVPAExp!AC$154</f>
        <v>6.5873229999999996</v>
      </c>
      <c r="AF12" s="117">
        <f>[1]CoreVPAExp!AD$154</f>
        <v>6.1936599999999986</v>
      </c>
      <c r="AG12" s="117">
        <f>[1]CoreVPAExp!AE$154</f>
        <v>4.6688729999999996</v>
      </c>
      <c r="AH12" s="117">
        <f>[1]CoreVPAExp!AF$154</f>
        <v>7.4157250000000001</v>
      </c>
      <c r="AI12" s="117">
        <f>[1]CoreVPAExp!AG$154</f>
        <v>3.8344279999999995</v>
      </c>
      <c r="AJ12" s="117">
        <f>[1]CoreVPAExp!AH$154</f>
        <v>3.8736220000000001</v>
      </c>
      <c r="AK12" s="117">
        <f>[1]CoreVPAExp!AI$154</f>
        <v>4.1124130000000001</v>
      </c>
      <c r="AL12" s="117">
        <f>[1]CoreVPAExp!AJ$154</f>
        <v>3.1398689999999996</v>
      </c>
      <c r="AM12" s="117">
        <f>[1]CoreVPAExp!AK$154</f>
        <v>4.0757300000000001</v>
      </c>
      <c r="AN12" s="117">
        <f>[1]CoreVPAExp!AL$154</f>
        <v>1.86755</v>
      </c>
      <c r="AO12" s="117">
        <f>[1]CoreVPAExp!AM$154</f>
        <v>2.4867649999999997</v>
      </c>
      <c r="AP12" s="117">
        <f>[1]CoreVPAExp!AN$154</f>
        <v>1.9111579999999999</v>
      </c>
      <c r="AQ12" s="117">
        <f>[1]CoreVPAExp!AO$154</f>
        <v>1.8885369999999999</v>
      </c>
      <c r="AR12" s="117">
        <f>[1]CoreVPAExp!AP$154</f>
        <v>1.419996</v>
      </c>
      <c r="AS12" s="117">
        <f>[1]CoreVPAExp!AQ$154</f>
        <v>1.7531399999999999</v>
      </c>
      <c r="AT12" s="117">
        <f>[1]CoreVPAExp!AR$154</f>
        <v>3.2520269999999996</v>
      </c>
      <c r="AU12" s="117">
        <f>[1]CoreVPAExp!AS$154</f>
        <v>3.7025429999999999</v>
      </c>
      <c r="AV12" s="117">
        <f>[1]CoreVPAExp!AT$154</f>
        <v>2.2478349999999998</v>
      </c>
      <c r="AW12" s="117">
        <f>[1]CoreVPAExp!AU$154</f>
        <v>4.1691039999999999</v>
      </c>
      <c r="AX12" s="117">
        <f>[1]CoreVPAExp!AV$154</f>
        <v>0</v>
      </c>
      <c r="AY12" s="117">
        <f>[1]CoreVPAExp!AW$154</f>
        <v>0</v>
      </c>
      <c r="AZ12" s="117">
        <f>[1]CoreVPAExp!AX$154</f>
        <v>0</v>
      </c>
      <c r="BA12" s="117">
        <f>[1]CoreVPAExp!AY$154</f>
        <v>0</v>
      </c>
      <c r="BB12" s="117">
        <f>[1]CoreVPAExp!AZ$154</f>
        <v>0</v>
      </c>
      <c r="BC12" s="117">
        <f>[1]CoreVPAExp!BA$154</f>
        <v>0</v>
      </c>
      <c r="BD12" s="214"/>
    </row>
    <row r="13" spans="1:56">
      <c r="B13" s="5" t="s">
        <v>58</v>
      </c>
      <c r="C13" s="48">
        <f>1/$A$1*[1]CoreVPAExp!$B$201</f>
        <v>8.795462452000001E-2</v>
      </c>
      <c r="D13" s="12">
        <f>1/$A$1*[1]CoreVPAExp!$C$201</f>
        <v>7.9237308191999992E-2</v>
      </c>
      <c r="E13" s="12">
        <f>1/$A$1*[1]CoreVPAExp!$D$201</f>
        <v>8.0702245540000009E-2</v>
      </c>
      <c r="F13" s="12">
        <f>1/$A$1*[1]CoreVPAExp!$E$201</f>
        <v>9.1185480708000005E-2</v>
      </c>
      <c r="G13" s="12">
        <f>1/$A$1*[1]CoreVPAExp!$F$201</f>
        <v>9.9840031620000005E-2</v>
      </c>
      <c r="H13" s="12">
        <f>1/$A$1*[1]CoreVPAExp!$G$201</f>
        <v>0.108129254408</v>
      </c>
      <c r="I13" s="12">
        <f>1/$A$1*[1]CoreVPAExp!$H$201</f>
        <v>0.10978259129599999</v>
      </c>
      <c r="J13" s="38">
        <f>1/$A$1*[1]CoreVPAExp!$I$201</f>
        <v>0.116252421908</v>
      </c>
      <c r="K13" s="38">
        <f>1/$A$1*[1]CoreVPAExp!$J$201</f>
        <v>0.12412720905200002</v>
      </c>
      <c r="L13" s="38">
        <f>1/$A$1*[1]CoreVPAExp!K$201</f>
        <v>9.2172682727999999E-2</v>
      </c>
      <c r="M13" s="12">
        <f>1/$A$1*[1]CoreVPAExp!L$201</f>
        <v>0.12186851353600001</v>
      </c>
      <c r="N13" s="12">
        <f>1/$A$1*[1]CoreVPAExp!M$201</f>
        <v>0.11800327909999998</v>
      </c>
      <c r="O13" s="12">
        <f>1/$A$1*[1]CoreVPAExp!N$201</f>
        <v>0.13162883666799999</v>
      </c>
      <c r="P13" s="12">
        <f>1/$A$1*[1]CoreVPAExp!O$201</f>
        <v>0.103146062264</v>
      </c>
      <c r="Q13" s="12">
        <f>1/$A$1*[1]CoreVPAExp!P$201</f>
        <v>0.11310470676399997</v>
      </c>
      <c r="R13" s="12">
        <f>1/$A$1*[1]CoreVPAExp!Q$201</f>
        <v>0.11009175217599999</v>
      </c>
      <c r="S13" s="12">
        <f>1/$A$1*[1]CoreVPAExp!R$201</f>
        <v>0.10239528524399999</v>
      </c>
      <c r="T13" s="12">
        <f>1/$A$1*[1]CoreVPAExp!S$201</f>
        <v>0.10212782963599999</v>
      </c>
      <c r="U13" s="12">
        <f>1/$A$1*[1]CoreVPAExp!T$201</f>
        <v>7.6913353411999993E-2</v>
      </c>
      <c r="V13" s="12">
        <f>1/$A$1*[1]CoreVPAExp!U$201</f>
        <v>7.2350055595999996E-2</v>
      </c>
      <c r="W13" s="12">
        <f>1/$A$1*[1]CoreVPAExp!V$201</f>
        <v>0</v>
      </c>
      <c r="X13" s="12">
        <f>1/$A$1*[1]CoreVPAExp!W$201</f>
        <v>0</v>
      </c>
      <c r="Y13" s="12">
        <f>1/$A$1*[1]CoreVPAExp!X$201</f>
        <v>0</v>
      </c>
      <c r="Z13" s="12">
        <f>1/$A$1*[1]CoreVPAExp!Y$201</f>
        <v>0</v>
      </c>
      <c r="AA13" s="12">
        <f>1/$A$1*[1]CoreVPAExp!Z$201</f>
        <v>0</v>
      </c>
      <c r="AB13" s="11">
        <f>1/$A$1*[1]CoreVPAExp!AA$201</f>
        <v>0</v>
      </c>
      <c r="AC13" s="4"/>
      <c r="AD13" s="116">
        <f>[1]CoreVPAExp!AB$201</f>
        <v>13.107636999999999</v>
      </c>
      <c r="AE13" s="117">
        <f>[1]CoreVPAExp!AC$201</f>
        <v>11.862876</v>
      </c>
      <c r="AF13" s="117">
        <f>[1]CoreVPAExp!AD$201</f>
        <v>12.746264999999998</v>
      </c>
      <c r="AG13" s="117">
        <f>[1]CoreVPAExp!AE$201</f>
        <v>17.683698</v>
      </c>
      <c r="AH13" s="117">
        <f>[1]CoreVPAExp!AF$201</f>
        <v>20.133751999999998</v>
      </c>
      <c r="AI13" s="117">
        <f>[1]CoreVPAExp!AG$201</f>
        <v>21.199542000000001</v>
      </c>
      <c r="AJ13" s="117">
        <f>[1]CoreVPAExp!AH$201</f>
        <v>21.181327</v>
      </c>
      <c r="AK13" s="117">
        <f>[1]CoreVPAExp!AI$201</f>
        <v>24.628888999999997</v>
      </c>
      <c r="AL13" s="117">
        <f>[1]CoreVPAExp!AJ$201</f>
        <v>28.948673999999997</v>
      </c>
      <c r="AM13" s="117">
        <f>[1]CoreVPAExp!AK$201</f>
        <v>20.276895999999997</v>
      </c>
      <c r="AN13" s="117">
        <f>[1]CoreVPAExp!AL$201</f>
        <v>26.091407</v>
      </c>
      <c r="AO13" s="117">
        <f>[1]CoreVPAExp!AM$201</f>
        <v>25.010363999999996</v>
      </c>
      <c r="AP13" s="117">
        <f>[1]CoreVPAExp!AN$201</f>
        <v>26.777442999999995</v>
      </c>
      <c r="AQ13" s="117">
        <f>[1]CoreVPAExp!AO$201</f>
        <v>20.632055000000001</v>
      </c>
      <c r="AR13" s="117">
        <f>[1]CoreVPAExp!AP$201</f>
        <v>21.950949000000001</v>
      </c>
      <c r="AS13" s="117">
        <f>[1]CoreVPAExp!AQ$201</f>
        <v>17.380368999999998</v>
      </c>
      <c r="AT13" s="117">
        <f>[1]CoreVPAExp!AR$201</f>
        <v>16.161811999999998</v>
      </c>
      <c r="AU13" s="117">
        <f>[1]CoreVPAExp!AS$201</f>
        <v>16.049363999999997</v>
      </c>
      <c r="AV13" s="117">
        <f>[1]CoreVPAExp!AT$201</f>
        <v>13.288266</v>
      </c>
      <c r="AW13" s="117">
        <f>[1]CoreVPAExp!AU$201</f>
        <v>11.245535</v>
      </c>
      <c r="AX13" s="117">
        <f>[1]CoreVPAExp!AV$201</f>
        <v>0</v>
      </c>
      <c r="AY13" s="117">
        <f>[1]CoreVPAExp!AW$201</f>
        <v>0</v>
      </c>
      <c r="AZ13" s="117">
        <f>[1]CoreVPAExp!AX$201</f>
        <v>0</v>
      </c>
      <c r="BA13" s="117">
        <f>[1]CoreVPAExp!AY$201</f>
        <v>0</v>
      </c>
      <c r="BB13" s="117">
        <f>[1]CoreVPAExp!AZ$201</f>
        <v>0</v>
      </c>
      <c r="BC13" s="117">
        <f>[1]CoreVPAExp!BA$201</f>
        <v>0</v>
      </c>
      <c r="BD13" s="214"/>
    </row>
    <row r="14" spans="1:56">
      <c r="B14" s="5" t="s">
        <v>23</v>
      </c>
      <c r="C14" s="48">
        <f>1/$A$1*[1]CoreVPAExp!$B$211</f>
        <v>3.0039135559999999E-3</v>
      </c>
      <c r="D14" s="12">
        <f>1/$A$1*[1]CoreVPAExp!$C$211</f>
        <v>4.4656733799999992E-3</v>
      </c>
      <c r="E14" s="12">
        <f>1/$A$1*[1]CoreVPAExp!$D$211</f>
        <v>5.4660384800000001E-3</v>
      </c>
      <c r="F14" s="12">
        <f>1/$A$1*[1]CoreVPAExp!$E$211</f>
        <v>3.4534955000000006E-3</v>
      </c>
      <c r="G14" s="12">
        <f>1/$A$1*[1]CoreVPAExp!$F$211</f>
        <v>4.4128533120000001E-3</v>
      </c>
      <c r="H14" s="12">
        <f>1/$A$1*[1]CoreVPAExp!$G$211</f>
        <v>6.0510187079999998E-3</v>
      </c>
      <c r="I14" s="12">
        <f>1/$A$1*[1]CoreVPAExp!$H$211</f>
        <v>5.5084855280000001E-3</v>
      </c>
      <c r="J14" s="38">
        <f>1/$A$1*[1]CoreVPAExp!$I$211</f>
        <v>5.3949188159999996E-3</v>
      </c>
      <c r="K14" s="38">
        <f>1/$A$1*[1]CoreVPAExp!$J$211</f>
        <v>6.7219503400000003E-3</v>
      </c>
      <c r="L14" s="38">
        <f>1/$A$1*[1]CoreVPAExp!K$211</f>
        <v>1.9979842960000001E-3</v>
      </c>
      <c r="M14" s="12">
        <f>1/$A$1*[1]CoreVPAExp!L$211</f>
        <v>2.6825458799999997E-3</v>
      </c>
      <c r="N14" s="12">
        <f>1/$A$1*[1]CoreVPAExp!M$211</f>
        <v>1.2994119319999998E-3</v>
      </c>
      <c r="O14" s="12">
        <f>1/$A$1*[1]CoreVPAExp!N$211</f>
        <v>2.3772838600000005E-3</v>
      </c>
      <c r="P14" s="12">
        <f>1/$A$1*[1]CoreVPAExp!O$211</f>
        <v>3.631975312E-3</v>
      </c>
      <c r="Q14" s="12">
        <f>1/$A$1*[1]CoreVPAExp!P$211</f>
        <v>3.9380222280000002E-3</v>
      </c>
      <c r="R14" s="12">
        <f>1/$A$1*[1]CoreVPAExp!Q$211</f>
        <v>3.7734738719999998E-3</v>
      </c>
      <c r="S14" s="12">
        <f>1/$A$1*[1]CoreVPAExp!R$211</f>
        <v>2.0877452959999999E-3</v>
      </c>
      <c r="T14" s="12">
        <f>1/$A$1*[1]CoreVPAExp!S$211</f>
        <v>2.2173325440000002E-3</v>
      </c>
      <c r="U14" s="12">
        <f>1/$A$1*[1]CoreVPAExp!T$211</f>
        <v>1.5089649959999999E-3</v>
      </c>
      <c r="V14" s="12">
        <f>1/$A$1*[1]CoreVPAExp!U$211</f>
        <v>4.9052351599999998E-4</v>
      </c>
      <c r="W14" s="12">
        <f>1/$A$1*[1]CoreVPAExp!V$211</f>
        <v>0</v>
      </c>
      <c r="X14" s="12">
        <f>1/$A$1*[1]CoreVPAExp!W$211</f>
        <v>0</v>
      </c>
      <c r="Y14" s="12">
        <f>1/$A$1*[1]CoreVPAExp!X$211</f>
        <v>0</v>
      </c>
      <c r="Z14" s="12">
        <f>1/$A$1*[1]CoreVPAExp!Y$211</f>
        <v>0</v>
      </c>
      <c r="AA14" s="12">
        <f>1/$A$1*[1]CoreVPAExp!Z$211</f>
        <v>0</v>
      </c>
      <c r="AB14" s="11">
        <f>1/$A$1*[1]CoreVPAExp!AA$211</f>
        <v>0</v>
      </c>
      <c r="AC14" s="4"/>
      <c r="AD14" s="116">
        <f>[1]CoreVPAExp!AB$211</f>
        <v>0.64730299999999996</v>
      </c>
      <c r="AE14" s="117">
        <f>[1]CoreVPAExp!AC$211</f>
        <v>0.99867399999999984</v>
      </c>
      <c r="AF14" s="117">
        <f>[1]CoreVPAExp!AD$211</f>
        <v>1.2797909999999999</v>
      </c>
      <c r="AG14" s="117">
        <f>[1]CoreVPAExp!AE$211</f>
        <v>1.0822129999999999</v>
      </c>
      <c r="AH14" s="117">
        <f>[1]CoreVPAExp!AF$211</f>
        <v>1.3653740000000001</v>
      </c>
      <c r="AI14" s="117">
        <f>[1]CoreVPAExp!AG$211</f>
        <v>2.2813870000000001</v>
      </c>
      <c r="AJ14" s="117">
        <f>[1]CoreVPAExp!AH$211</f>
        <v>1.867645</v>
      </c>
      <c r="AK14" s="117">
        <f>[1]CoreVPAExp!AI$211</f>
        <v>2.3985600000000002</v>
      </c>
      <c r="AL14" s="117">
        <f>[1]CoreVPAExp!AJ$211</f>
        <v>2.9461419999999996</v>
      </c>
      <c r="AM14" s="117">
        <f>[1]CoreVPAExp!AK$211</f>
        <v>0.85650699999999991</v>
      </c>
      <c r="AN14" s="117">
        <f>[1]CoreVPAExp!AL$211</f>
        <v>1.1876379999999997</v>
      </c>
      <c r="AO14" s="117">
        <f>[1]CoreVPAExp!AM$211</f>
        <v>0.51750699999999994</v>
      </c>
      <c r="AP14" s="117">
        <f>[1]CoreVPAExp!AN$211</f>
        <v>0.93136999999999992</v>
      </c>
      <c r="AQ14" s="117">
        <f>[1]CoreVPAExp!AO$211</f>
        <v>1.5613619999999999</v>
      </c>
      <c r="AR14" s="117">
        <f>[1]CoreVPAExp!AP$211</f>
        <v>1.620231</v>
      </c>
      <c r="AS14" s="117">
        <f>[1]CoreVPAExp!AQ$211</f>
        <v>1.331758</v>
      </c>
      <c r="AT14" s="117">
        <f>[1]CoreVPAExp!AR$211</f>
        <v>0.71763599999999994</v>
      </c>
      <c r="AU14" s="117">
        <f>[1]CoreVPAExp!AS$211</f>
        <v>5.4256869999999999</v>
      </c>
      <c r="AV14" s="117">
        <f>[1]CoreVPAExp!AT$211</f>
        <v>0.60952300000000004</v>
      </c>
      <c r="AW14" s="117">
        <f>[1]CoreVPAExp!AU$211</f>
        <v>0.18538499999999999</v>
      </c>
      <c r="AX14" s="117">
        <f>[1]CoreVPAExp!AV$211</f>
        <v>0</v>
      </c>
      <c r="AY14" s="117">
        <f>[1]CoreVPAExp!AW$211</f>
        <v>0</v>
      </c>
      <c r="AZ14" s="117">
        <f>[1]CoreVPAExp!AX$211</f>
        <v>0</v>
      </c>
      <c r="BA14" s="117">
        <f>[1]CoreVPAExp!AY$211</f>
        <v>0</v>
      </c>
      <c r="BB14" s="117">
        <f>[1]CoreVPAExp!AZ$211</f>
        <v>0</v>
      </c>
      <c r="BC14" s="117">
        <f>[1]CoreVPAExp!BA$211</f>
        <v>0</v>
      </c>
      <c r="BD14" s="214"/>
    </row>
    <row r="15" spans="1:56">
      <c r="B15" s="5" t="s">
        <v>64</v>
      </c>
      <c r="C15" s="48">
        <f>1/$A$1*[1]CoreVPAExp!$B$237</f>
        <v>6.7282859028000006E-2</v>
      </c>
      <c r="D15" s="12">
        <f>1/$A$1*[1]CoreVPAExp!$C$237</f>
        <v>6.1549702787999996E-2</v>
      </c>
      <c r="E15" s="12">
        <f>1/$A$1*[1]CoreVPAExp!$D$237</f>
        <v>4.3793285228000002E-2</v>
      </c>
      <c r="F15" s="12">
        <f>1/$A$1*[1]CoreVPAExp!$E$237</f>
        <v>3.5552997256000002E-2</v>
      </c>
      <c r="G15" s="12">
        <f>1/$A$1*[1]CoreVPAExp!$F$237</f>
        <v>2.4471734699999997E-2</v>
      </c>
      <c r="H15" s="12">
        <f>1/$A$1*[1]CoreVPAExp!$G$237</f>
        <v>3.0935519103999998E-2</v>
      </c>
      <c r="I15" s="12">
        <f>1/$A$1*[1]CoreVPAExp!$H$237</f>
        <v>3.3174190504000001E-2</v>
      </c>
      <c r="J15" s="38">
        <f>1/$A$1*[1]CoreVPAExp!$I$237</f>
        <v>2.9948865099999999E-2</v>
      </c>
      <c r="K15" s="38">
        <f>1/$A$1*[1]CoreVPAExp!$J$237</f>
        <v>3.1120270608000003E-2</v>
      </c>
      <c r="L15" s="38">
        <f>1/$A$1*[1]CoreVPAExp!K$237</f>
        <v>1.6061991651999997E-2</v>
      </c>
      <c r="M15" s="12">
        <f>1/$A$1*[1]CoreVPAExp!L$237</f>
        <v>2.1228905768E-2</v>
      </c>
      <c r="N15" s="12">
        <f>1/$A$1*[1]CoreVPAExp!M$237</f>
        <v>1.2096538327999999E-2</v>
      </c>
      <c r="O15" s="12">
        <f>1/$A$1*[1]CoreVPAExp!N$237</f>
        <v>8.8452650719999977E-3</v>
      </c>
      <c r="P15" s="12">
        <f>1/$A$1*[1]CoreVPAExp!O$237</f>
        <v>6.0140148879999989E-3</v>
      </c>
      <c r="Q15" s="12">
        <f>1/$A$1*[1]CoreVPAExp!P$237</f>
        <v>6.6893176279999994E-3</v>
      </c>
      <c r="R15" s="12">
        <f>1/$A$1*[1]CoreVPAExp!Q$237</f>
        <v>5.9251856440000004E-3</v>
      </c>
      <c r="S15" s="12">
        <f>1/$A$1*[1]CoreVPAExp!R$237</f>
        <v>2.8062684999999995E-3</v>
      </c>
      <c r="T15" s="12">
        <f>1/$A$1*[1]CoreVPAExp!S$237</f>
        <v>2.157606836E-3</v>
      </c>
      <c r="U15" s="12">
        <f>1/$A$1*[1]CoreVPAExp!T$237</f>
        <v>2.1304446239999997E-3</v>
      </c>
      <c r="V15" s="12">
        <f>1/$A$1*[1]CoreVPAExp!U$237</f>
        <v>2.1863262119999997E-3</v>
      </c>
      <c r="W15" s="12">
        <f>1/$A$1*[1]CoreVPAExp!V$237</f>
        <v>0</v>
      </c>
      <c r="X15" s="12">
        <f>1/$A$1*[1]CoreVPAExp!W$237</f>
        <v>0</v>
      </c>
      <c r="Y15" s="12">
        <f>1/$A$1*[1]CoreVPAExp!X$237</f>
        <v>0</v>
      </c>
      <c r="Z15" s="12">
        <f>1/$A$1*[1]CoreVPAExp!Y$237</f>
        <v>0</v>
      </c>
      <c r="AA15" s="12">
        <f>1/$A$1*[1]CoreVPAExp!Z$237</f>
        <v>0</v>
      </c>
      <c r="AB15" s="11">
        <f>1/$A$1*[1]CoreVPAExp!AA$237</f>
        <v>0</v>
      </c>
      <c r="AC15" s="4"/>
      <c r="AD15" s="116">
        <f>[1]CoreVPAExp!AB$237</f>
        <v>9.3462179999999986</v>
      </c>
      <c r="AE15" s="117">
        <f>[1]CoreVPAExp!AC$237</f>
        <v>8.0536840000000005</v>
      </c>
      <c r="AF15" s="117">
        <f>[1]CoreVPAExp!AD$237</f>
        <v>6.5619189999999996</v>
      </c>
      <c r="AG15" s="117">
        <f>[1]CoreVPAExp!AE$237</f>
        <v>7.0455880000000004</v>
      </c>
      <c r="AH15" s="117">
        <f>[1]CoreVPAExp!AF$237</f>
        <v>4.8088490000000004</v>
      </c>
      <c r="AI15" s="117">
        <f>[1]CoreVPAExp!AG$237</f>
        <v>6.3078830000000004</v>
      </c>
      <c r="AJ15" s="117">
        <f>[1]CoreVPAExp!AH$237</f>
        <v>6.3598970000000001</v>
      </c>
      <c r="AK15" s="117">
        <f>[1]CoreVPAExp!AI$237</f>
        <v>5.914479</v>
      </c>
      <c r="AL15" s="117">
        <f>[1]CoreVPAExp!AJ$237</f>
        <v>7.8125109999999998</v>
      </c>
      <c r="AM15" s="117">
        <f>[1]CoreVPAExp!AK$237</f>
        <v>3.4679500000000001</v>
      </c>
      <c r="AN15" s="117">
        <f>[1]CoreVPAExp!AL$237</f>
        <v>5.4614010000000004</v>
      </c>
      <c r="AO15" s="117">
        <f>[1]CoreVPAExp!AM$237</f>
        <v>3.643761</v>
      </c>
      <c r="AP15" s="117">
        <f>[1]CoreVPAExp!AN$237</f>
        <v>2.8168630000000001</v>
      </c>
      <c r="AQ15" s="117">
        <f>[1]CoreVPAExp!AO$237</f>
        <v>1.7574329999999998</v>
      </c>
      <c r="AR15" s="117">
        <f>[1]CoreVPAExp!AP$237</f>
        <v>2.3662930000000002</v>
      </c>
      <c r="AS15" s="117">
        <f>[1]CoreVPAExp!AQ$237</f>
        <v>1.921824</v>
      </c>
      <c r="AT15" s="117">
        <f>[1]CoreVPAExp!AR$237</f>
        <v>0.82271599999999989</v>
      </c>
      <c r="AU15" s="117">
        <f>[1]CoreVPAExp!AS$237</f>
        <v>0.88256999999999985</v>
      </c>
      <c r="AV15" s="117">
        <f>[1]CoreVPAExp!AT$237</f>
        <v>1.0699609999999999</v>
      </c>
      <c r="AW15" s="117">
        <f>[1]CoreVPAExp!AU$237</f>
        <v>0</v>
      </c>
      <c r="AX15" s="117">
        <f>[1]CoreVPAExp!AV$237</f>
        <v>0</v>
      </c>
      <c r="AY15" s="117">
        <f>[1]CoreVPAExp!AW$237</f>
        <v>0</v>
      </c>
      <c r="AZ15" s="117">
        <f>[1]CoreVPAExp!AX$237</f>
        <v>0</v>
      </c>
      <c r="BA15" s="117">
        <f>[1]CoreVPAExp!AY$237</f>
        <v>0</v>
      </c>
      <c r="BB15" s="117">
        <f>[1]CoreVPAExp!AZ$237</f>
        <v>0</v>
      </c>
      <c r="BC15" s="117">
        <f>[1]CoreVPAExp!BA$237</f>
        <v>0</v>
      </c>
      <c r="BD15" s="214"/>
    </row>
    <row r="16" spans="1:56">
      <c r="B16" s="8" t="s">
        <v>15</v>
      </c>
      <c r="C16" s="49">
        <f t="shared" ref="C16:M16" si="2">SUM(C6:C6)-SUM(C7:C15)</f>
        <v>7.6232203879999794E-3</v>
      </c>
      <c r="D16" s="39">
        <f t="shared" si="2"/>
        <v>6.2873751640000197E-3</v>
      </c>
      <c r="E16" s="39">
        <f t="shared" si="2"/>
        <v>3.6201005399999486E-3</v>
      </c>
      <c r="F16" s="39">
        <f t="shared" si="2"/>
        <v>3.0164205959999912E-3</v>
      </c>
      <c r="G16" s="39">
        <f t="shared" si="2"/>
        <v>1.903167083999957E-3</v>
      </c>
      <c r="H16" s="39">
        <f t="shared" si="2"/>
        <v>2.0159176520000155E-3</v>
      </c>
      <c r="I16" s="39">
        <f t="shared" si="2"/>
        <v>4.5863971439999984E-3</v>
      </c>
      <c r="J16" s="40">
        <f t="shared" si="2"/>
        <v>7.1110361560000057E-3</v>
      </c>
      <c r="K16" s="40">
        <f t="shared" si="2"/>
        <v>1.2651181368000031E-2</v>
      </c>
      <c r="L16" s="40">
        <f t="shared" si="2"/>
        <v>1.7969677683999957E-2</v>
      </c>
      <c r="M16" s="39">
        <f t="shared" si="2"/>
        <v>2.1644769300000005E-2</v>
      </c>
      <c r="N16" s="39">
        <f t="shared" ref="N16:AB16" si="3">SUM(N6:N6)-SUM(N7:N15)</f>
        <v>2.3361792663999958E-2</v>
      </c>
      <c r="O16" s="39">
        <f t="shared" si="3"/>
        <v>3.5465122699999907E-2</v>
      </c>
      <c r="P16" s="39">
        <f t="shared" si="3"/>
        <v>2.5535111560000018E-2</v>
      </c>
      <c r="Q16" s="39">
        <f t="shared" si="3"/>
        <v>4.6735364816000047E-2</v>
      </c>
      <c r="R16" s="39">
        <f t="shared" si="3"/>
        <v>3.9030150459999968E-2</v>
      </c>
      <c r="S16" s="39">
        <f t="shared" si="3"/>
        <v>3.8823299424000035E-2</v>
      </c>
      <c r="T16" s="39">
        <f t="shared" si="3"/>
        <v>4.1703175920000002E-2</v>
      </c>
      <c r="U16" s="39">
        <f t="shared" si="3"/>
        <v>3.9112152463999988E-2</v>
      </c>
      <c r="V16" s="39">
        <f t="shared" si="3"/>
        <v>4.4761673935999974E-2</v>
      </c>
      <c r="W16" s="39">
        <f t="shared" si="3"/>
        <v>0</v>
      </c>
      <c r="X16" s="39">
        <f t="shared" si="3"/>
        <v>0</v>
      </c>
      <c r="Y16" s="39">
        <f t="shared" si="3"/>
        <v>0</v>
      </c>
      <c r="Z16" s="39">
        <f t="shared" si="3"/>
        <v>0</v>
      </c>
      <c r="AA16" s="39">
        <f t="shared" si="3"/>
        <v>0</v>
      </c>
      <c r="AB16" s="67">
        <f t="shared" si="3"/>
        <v>0</v>
      </c>
      <c r="AC16" s="4"/>
      <c r="AD16" s="118">
        <f t="shared" ref="AD16:BC16" si="4">SUM(AD6:AD6)-SUM(AD7:AD15)</f>
        <v>1.3547599999999989</v>
      </c>
      <c r="AE16" s="119">
        <f t="shared" si="4"/>
        <v>0.97769600000000167</v>
      </c>
      <c r="AF16" s="119">
        <f t="shared" si="4"/>
        <v>0.60217499999999546</v>
      </c>
      <c r="AG16" s="119">
        <f t="shared" si="4"/>
        <v>0.5398750000000021</v>
      </c>
      <c r="AH16" s="119">
        <f t="shared" si="4"/>
        <v>0.39995399999999393</v>
      </c>
      <c r="AI16" s="119">
        <f t="shared" si="4"/>
        <v>0.5443209999999965</v>
      </c>
      <c r="AJ16" s="119">
        <f t="shared" si="4"/>
        <v>1.4147789999999958</v>
      </c>
      <c r="AK16" s="119">
        <f t="shared" si="4"/>
        <v>1.6652550000000019</v>
      </c>
      <c r="AL16" s="119">
        <f t="shared" si="4"/>
        <v>3.0152030000000067</v>
      </c>
      <c r="AM16" s="119">
        <f t="shared" si="4"/>
        <v>2.8354199999999992</v>
      </c>
      <c r="AN16" s="119">
        <f t="shared" si="4"/>
        <v>2.9569250000000054</v>
      </c>
      <c r="AO16" s="119">
        <f t="shared" si="4"/>
        <v>2.4198760000000021</v>
      </c>
      <c r="AP16" s="119">
        <f t="shared" si="4"/>
        <v>4.3630590000000069</v>
      </c>
      <c r="AQ16" s="119">
        <f t="shared" si="4"/>
        <v>5.8700159999999997</v>
      </c>
      <c r="AR16" s="119">
        <f t="shared" si="4"/>
        <v>6.010869999999997</v>
      </c>
      <c r="AS16" s="119">
        <f t="shared" si="4"/>
        <v>3.934383000000004</v>
      </c>
      <c r="AT16" s="119">
        <f t="shared" si="4"/>
        <v>3.7266430000000028</v>
      </c>
      <c r="AU16" s="119">
        <f t="shared" si="4"/>
        <v>4.1914390000000026</v>
      </c>
      <c r="AV16" s="119">
        <f t="shared" si="4"/>
        <v>3.7619139999999973</v>
      </c>
      <c r="AW16" s="119">
        <f t="shared" si="4"/>
        <v>4.0029539999999955</v>
      </c>
      <c r="AX16" s="119">
        <f t="shared" si="4"/>
        <v>0</v>
      </c>
      <c r="AY16" s="119">
        <f t="shared" si="4"/>
        <v>0</v>
      </c>
      <c r="AZ16" s="119">
        <f t="shared" si="4"/>
        <v>0</v>
      </c>
      <c r="BA16" s="119">
        <f t="shared" si="4"/>
        <v>0</v>
      </c>
      <c r="BB16" s="119">
        <f t="shared" si="4"/>
        <v>0</v>
      </c>
      <c r="BC16" s="119">
        <f t="shared" si="4"/>
        <v>0</v>
      </c>
      <c r="BD16" s="214"/>
    </row>
    <row r="17" spans="2:56" ht="17.149999999999999" customHeight="1">
      <c r="B17" s="17" t="s">
        <v>50</v>
      </c>
      <c r="C17" s="29">
        <f>1/$A$1*[1]CoreVPAExp!$B$268</f>
        <v>4.8918800700000001E-2</v>
      </c>
      <c r="D17" s="31">
        <f>1/$A$1*[1]CoreVPAExp!$C$268</f>
        <v>3.6706254956000002E-2</v>
      </c>
      <c r="E17" s="31">
        <f>1/$A$1*[1]CoreVPAExp!$D$268</f>
        <v>4.1806549763999994E-2</v>
      </c>
      <c r="F17" s="31">
        <f>1/$A$1*[1]CoreVPAExp!$E$268</f>
        <v>3.2132441852000003E-2</v>
      </c>
      <c r="G17" s="31">
        <f>1/$A$1*[1]CoreVPAExp!$F$268</f>
        <v>5.7109419780000004E-2</v>
      </c>
      <c r="H17" s="31">
        <f>1/$A$1*[1]CoreVPAExp!$G$268</f>
        <v>5.1895646515999996E-2</v>
      </c>
      <c r="I17" s="31">
        <f>1/$A$1*[1]CoreVPAExp!$H$268</f>
        <v>5.0316827232000004E-2</v>
      </c>
      <c r="J17" s="35">
        <f>1/$A$1*[1]CoreVPAExp!$I$268</f>
        <v>5.1518226591999998E-2</v>
      </c>
      <c r="K17" s="35">
        <f>1/$A$1*[1]CoreVPAExp!$J$268</f>
        <v>5.3723639172000001E-2</v>
      </c>
      <c r="L17" s="35">
        <f>1/$A$1*[1]CoreVPAExp!K$268</f>
        <v>2.2464389500000001E-2</v>
      </c>
      <c r="M17" s="31">
        <f>1/$A$1*[1]CoreVPAExp!L$268</f>
        <v>2.2366719423999995E-2</v>
      </c>
      <c r="N17" s="31">
        <f>1/$A$1*[1]CoreVPAExp!M$268</f>
        <v>2.7418648907999995E-2</v>
      </c>
      <c r="O17" s="31">
        <f>1/$A$1*[1]CoreVPAExp!N$268</f>
        <v>3.223658494E-2</v>
      </c>
      <c r="P17" s="31">
        <f>1/$A$1*[1]CoreVPAExp!O$268</f>
        <v>2.5369493995999998E-2</v>
      </c>
      <c r="Q17" s="31">
        <f>1/$A$1*[1]CoreVPAExp!P$268</f>
        <v>2.9055751395999998E-2</v>
      </c>
      <c r="R17" s="31">
        <f>1/$A$1*[1]CoreVPAExp!Q$268</f>
        <v>2.1962164895999999E-2</v>
      </c>
      <c r="S17" s="31">
        <f>1/$A$1*[1]CoreVPAExp!R$268</f>
        <v>1.5717527336000001E-2</v>
      </c>
      <c r="T17" s="31">
        <f>1/$A$1*[1]CoreVPAExp!S$268</f>
        <v>1.5564118443999998E-2</v>
      </c>
      <c r="U17" s="31">
        <f>1/$A$1*[1]CoreVPAExp!T$268</f>
        <v>1.7781898764E-2</v>
      </c>
      <c r="V17" s="31">
        <f>1/$A$1*[1]CoreVPAExp!U$268</f>
        <v>1.2387655363999998E-2</v>
      </c>
      <c r="W17" s="31">
        <f>1/$A$1*[1]CoreVPAExp!V$268</f>
        <v>0</v>
      </c>
      <c r="X17" s="31">
        <f>1/$A$1*[1]CoreVPAExp!W$268</f>
        <v>0</v>
      </c>
      <c r="Y17" s="31">
        <f>1/$A$1*[1]CoreVPAExp!X$268</f>
        <v>0</v>
      </c>
      <c r="Z17" s="31">
        <f>1/$A$1*[1]CoreVPAExp!Y$268</f>
        <v>0</v>
      </c>
      <c r="AA17" s="31">
        <f>1/$A$1*[1]CoreVPAExp!Z$268</f>
        <v>0</v>
      </c>
      <c r="AB17" s="57">
        <f>1/$A$1*[1]CoreVPAExp!AA$268</f>
        <v>0</v>
      </c>
      <c r="AC17" s="15"/>
      <c r="AD17" s="120">
        <f>[1]CoreVPAExp!AB$268</f>
        <v>9.4761299999999995</v>
      </c>
      <c r="AE17" s="121">
        <f>[1]CoreVPAExp!AC$268</f>
        <v>6.9656179999999992</v>
      </c>
      <c r="AF17" s="121">
        <f>[1]CoreVPAExp!AD$268</f>
        <v>8.097351999999999</v>
      </c>
      <c r="AG17" s="121">
        <f>[1]CoreVPAExp!AE$268</f>
        <v>7.2599929999999988</v>
      </c>
      <c r="AH17" s="121">
        <f>[1]CoreVPAExp!AF$268</f>
        <v>16.034016999999999</v>
      </c>
      <c r="AI17" s="121">
        <f>[1]CoreVPAExp!AG$268</f>
        <v>16.196995999999999</v>
      </c>
      <c r="AJ17" s="121">
        <f>[1]CoreVPAExp!AH$268</f>
        <v>17.641489999999997</v>
      </c>
      <c r="AK17" s="121">
        <f>[1]CoreVPAExp!AI$268</f>
        <v>20.190960000000004</v>
      </c>
      <c r="AL17" s="121">
        <f>[1]CoreVPAExp!AJ$268</f>
        <v>21.827328999999999</v>
      </c>
      <c r="AM17" s="121">
        <f>[1]CoreVPAExp!AK$268</f>
        <v>7.5951269999999989</v>
      </c>
      <c r="AN17" s="121">
        <f>[1]CoreVPAExp!AL$268</f>
        <v>7.6346489999999996</v>
      </c>
      <c r="AO17" s="121">
        <f>[1]CoreVPAExp!AM$268</f>
        <v>9.7654139999999998</v>
      </c>
      <c r="AP17" s="121">
        <f>[1]CoreVPAExp!AN$268</f>
        <v>12.558918999999999</v>
      </c>
      <c r="AQ17" s="121">
        <f>[1]CoreVPAExp!AO$268</f>
        <v>13.201816999999998</v>
      </c>
      <c r="AR17" s="121">
        <f>[1]CoreVPAExp!AP$268</f>
        <v>12.712682999999998</v>
      </c>
      <c r="AS17" s="121">
        <f>[1]CoreVPAExp!AQ$268</f>
        <v>8.2301849999999988</v>
      </c>
      <c r="AT17" s="121">
        <f>[1]CoreVPAExp!AR$268</f>
        <v>5.8914709999999992</v>
      </c>
      <c r="AU17" s="121">
        <f>[1]CoreVPAExp!AS$268</f>
        <v>5.908599999999999</v>
      </c>
      <c r="AV17" s="121">
        <f>[1]CoreVPAExp!AT$268</f>
        <v>7.5910399999999996</v>
      </c>
      <c r="AW17" s="121">
        <f>[1]CoreVPAExp!AU$268</f>
        <v>1.8983300000000001</v>
      </c>
      <c r="AX17" s="121">
        <f>[1]CoreVPAExp!AV$268</f>
        <v>0</v>
      </c>
      <c r="AY17" s="121">
        <f>[1]CoreVPAExp!AW$268</f>
        <v>0</v>
      </c>
      <c r="AZ17" s="121">
        <f>[1]CoreVPAExp!AX$268</f>
        <v>0</v>
      </c>
      <c r="BA17" s="121">
        <f>[1]CoreVPAExp!AY$268</f>
        <v>0</v>
      </c>
      <c r="BB17" s="121">
        <f>[1]CoreVPAExp!AZ$268</f>
        <v>0</v>
      </c>
      <c r="BC17" s="121">
        <f>[1]CoreVPAExp!BA$268</f>
        <v>0</v>
      </c>
      <c r="BD17" s="214"/>
    </row>
    <row r="18" spans="2:56">
      <c r="B18" s="5" t="s">
        <v>51</v>
      </c>
      <c r="C18" s="48">
        <f>1/$A$1*[1]CoreVPAExp!$B$247</f>
        <v>4.8672393055999998E-2</v>
      </c>
      <c r="D18" s="12">
        <f>1/$A$1*[1]CoreVPAExp!$C$247</f>
        <v>3.6656920580000002E-2</v>
      </c>
      <c r="E18" s="12">
        <f>1/$A$1*[1]CoreVPAExp!$D$247</f>
        <v>4.1662597955999997E-2</v>
      </c>
      <c r="F18" s="12">
        <f>1/$A$1*[1]CoreVPAExp!$E$247</f>
        <v>3.1595004952000003E-2</v>
      </c>
      <c r="G18" s="12">
        <f>1/$A$1*[1]CoreVPAExp!$F$247</f>
        <v>5.6404366536000006E-2</v>
      </c>
      <c r="H18" s="12">
        <f>1/$A$1*[1]CoreVPAExp!$G$247</f>
        <v>4.9983127795999997E-2</v>
      </c>
      <c r="I18" s="12">
        <f>1/$A$1*[1]CoreVPAExp!$H$247</f>
        <v>4.8987306144000001E-2</v>
      </c>
      <c r="J18" s="38">
        <f>1/$A$1*[1]CoreVPAExp!$I$247</f>
        <v>4.851995974E-2</v>
      </c>
      <c r="K18" s="38">
        <f>1/$A$1*[1]CoreVPAExp!$J$247</f>
        <v>5.1558517892E-2</v>
      </c>
      <c r="L18" s="38">
        <f>1/$A$1*[1]CoreVPAExp!K$247</f>
        <v>1.8483888444E-2</v>
      </c>
      <c r="M18" s="12">
        <f>1/$A$1*[1]CoreVPAExp!L$247</f>
        <v>1.8587010203999995E-2</v>
      </c>
      <c r="N18" s="12">
        <f>1/$A$1*[1]CoreVPAExp!M$247</f>
        <v>2.2361430559999996E-2</v>
      </c>
      <c r="O18" s="12">
        <f>1/$A$1*[1]CoreVPAExp!N$247</f>
        <v>2.5271291219999999E-2</v>
      </c>
      <c r="P18" s="12">
        <f>1/$A$1*[1]CoreVPAExp!O$247</f>
        <v>2.0373181136E-2</v>
      </c>
      <c r="Q18" s="12">
        <f>1/$A$1*[1]CoreVPAExp!P$247</f>
        <v>2.2417925935999998E-2</v>
      </c>
      <c r="R18" s="12">
        <f>1/$A$1*[1]CoreVPAExp!Q$247</f>
        <v>1.6513224532E-2</v>
      </c>
      <c r="S18" s="12">
        <f>1/$A$1*[1]CoreVPAExp!R$247</f>
        <v>1.1326735027999999E-2</v>
      </c>
      <c r="T18" s="12">
        <f>1/$A$1*[1]CoreVPAExp!S$247</f>
        <v>1.2833730924E-2</v>
      </c>
      <c r="U18" s="12">
        <f>1/$A$1*[1]CoreVPAExp!T$247</f>
        <v>1.2871907019999998E-2</v>
      </c>
      <c r="V18" s="12">
        <f>1/$A$1*[1]CoreVPAExp!U$247</f>
        <v>7.893838567999998E-3</v>
      </c>
      <c r="W18" s="12">
        <f>1/$A$1*[1]CoreVPAExp!V$247</f>
        <v>0</v>
      </c>
      <c r="X18" s="12">
        <f>1/$A$1*[1]CoreVPAExp!W$247</f>
        <v>0</v>
      </c>
      <c r="Y18" s="12">
        <f>1/$A$1*[1]CoreVPAExp!X$247</f>
        <v>0</v>
      </c>
      <c r="Z18" s="12">
        <f>1/$A$1*[1]CoreVPAExp!Y$247</f>
        <v>0</v>
      </c>
      <c r="AA18" s="12">
        <f>1/$A$1*[1]CoreVPAExp!Z$247</f>
        <v>0</v>
      </c>
      <c r="AB18" s="11">
        <f>1/$A$1*[1]CoreVPAExp!AA$247</f>
        <v>0</v>
      </c>
      <c r="AC18" s="4"/>
      <c r="AD18" s="116">
        <f>[1]CoreVPAExp!AB$247</f>
        <v>9.3256289999999993</v>
      </c>
      <c r="AE18" s="117">
        <f>[1]CoreVPAExp!AC$247</f>
        <v>6.9511329999999996</v>
      </c>
      <c r="AF18" s="117">
        <f>[1]CoreVPAExp!AD$247</f>
        <v>8.0701549999999997</v>
      </c>
      <c r="AG18" s="117">
        <f>[1]CoreVPAExp!AE$247</f>
        <v>7.1089869999999991</v>
      </c>
      <c r="AH18" s="117">
        <f>[1]CoreVPAExp!AF$247</f>
        <v>15.815929999999998</v>
      </c>
      <c r="AI18" s="117">
        <f>[1]CoreVPAExp!AG$247</f>
        <v>15.746416</v>
      </c>
      <c r="AJ18" s="117">
        <f>[1]CoreVPAExp!AH$247</f>
        <v>17.296773999999999</v>
      </c>
      <c r="AK18" s="117">
        <f>[1]CoreVPAExp!AI$247</f>
        <v>19.204109000000003</v>
      </c>
      <c r="AL18" s="117">
        <f>[1]CoreVPAExp!AJ$247</f>
        <v>20.955316999999997</v>
      </c>
      <c r="AM18" s="117">
        <f>[1]CoreVPAExp!AK$247</f>
        <v>6.3331609999999987</v>
      </c>
      <c r="AN18" s="117">
        <f>[1]CoreVPAExp!AL$247</f>
        <v>6.3148260000000001</v>
      </c>
      <c r="AO18" s="117">
        <f>[1]CoreVPAExp!AM$247</f>
        <v>7.9461319999999995</v>
      </c>
      <c r="AP18" s="117">
        <f>[1]CoreVPAExp!AN$247</f>
        <v>9.7931869999999996</v>
      </c>
      <c r="AQ18" s="117">
        <f>[1]CoreVPAExp!AO$247</f>
        <v>10.756473999999999</v>
      </c>
      <c r="AR18" s="117">
        <f>[1]CoreVPAExp!AP$247</f>
        <v>9.6459539999999997</v>
      </c>
      <c r="AS18" s="117">
        <f>[1]CoreVPAExp!AQ$247</f>
        <v>6.1243999999999996</v>
      </c>
      <c r="AT18" s="117">
        <f>[1]CoreVPAExp!AR$247</f>
        <v>4.2065799999999998</v>
      </c>
      <c r="AU18" s="117">
        <f>[1]CoreVPAExp!AS$247</f>
        <v>4.9101269999999992</v>
      </c>
      <c r="AV18" s="117">
        <f>[1]CoreVPAExp!AT$247</f>
        <v>5.4907719999999998</v>
      </c>
      <c r="AW18" s="117">
        <f>[1]CoreVPAExp!AU$247</f>
        <v>0</v>
      </c>
      <c r="AX18" s="117">
        <f>[1]CoreVPAExp!AV$247</f>
        <v>0</v>
      </c>
      <c r="AY18" s="117">
        <f>[1]CoreVPAExp!AW$247</f>
        <v>0</v>
      </c>
      <c r="AZ18" s="117">
        <f>[1]CoreVPAExp!AX$247</f>
        <v>0</v>
      </c>
      <c r="BA18" s="117">
        <f>[1]CoreVPAExp!AY$247</f>
        <v>0</v>
      </c>
      <c r="BB18" s="117">
        <f>[1]CoreVPAExp!AZ$247</f>
        <v>0</v>
      </c>
      <c r="BC18" s="117">
        <f>[1]CoreVPAExp!BA$247</f>
        <v>0</v>
      </c>
      <c r="BD18" s="214"/>
    </row>
    <row r="19" spans="2:56">
      <c r="B19" s="8" t="s">
        <v>15</v>
      </c>
      <c r="C19" s="65">
        <f t="shared" ref="C19:M19" si="5">SUM(C17:C17)-SUM(C18:C18)</f>
        <v>2.464076440000032E-4</v>
      </c>
      <c r="D19" s="39">
        <f t="shared" si="5"/>
        <v>4.9334376000000069E-5</v>
      </c>
      <c r="E19" s="39">
        <f t="shared" si="5"/>
        <v>1.4395180799999657E-4</v>
      </c>
      <c r="F19" s="39">
        <f t="shared" si="5"/>
        <v>5.3743690000000038E-4</v>
      </c>
      <c r="G19" s="39">
        <f t="shared" si="5"/>
        <v>7.0505324399999791E-4</v>
      </c>
      <c r="H19" s="39">
        <f t="shared" si="5"/>
        <v>1.9125187199999991E-3</v>
      </c>
      <c r="I19" s="39">
        <f t="shared" si="5"/>
        <v>1.3295210880000033E-3</v>
      </c>
      <c r="J19" s="40">
        <f t="shared" si="5"/>
        <v>2.9982668519999978E-3</v>
      </c>
      <c r="K19" s="40">
        <f t="shared" si="5"/>
        <v>2.1651212800000014E-3</v>
      </c>
      <c r="L19" s="40">
        <f t="shared" si="5"/>
        <v>3.9805010560000006E-3</v>
      </c>
      <c r="M19" s="39">
        <f t="shared" si="5"/>
        <v>3.77970922E-3</v>
      </c>
      <c r="N19" s="39">
        <f t="shared" ref="N19:AB19" si="6">SUM(N17:N17)-SUM(N18:N18)</f>
        <v>5.0572183479999991E-3</v>
      </c>
      <c r="O19" s="39">
        <f t="shared" si="6"/>
        <v>6.9652937200000015E-3</v>
      </c>
      <c r="P19" s="39">
        <f t="shared" si="6"/>
        <v>4.9963128599999976E-3</v>
      </c>
      <c r="Q19" s="39">
        <f t="shared" si="6"/>
        <v>6.6378254599999999E-3</v>
      </c>
      <c r="R19" s="39">
        <f t="shared" si="6"/>
        <v>5.4489403639999996E-3</v>
      </c>
      <c r="S19" s="39">
        <f t="shared" si="6"/>
        <v>4.3907923080000015E-3</v>
      </c>
      <c r="T19" s="39">
        <f t="shared" si="6"/>
        <v>2.7303875199999987E-3</v>
      </c>
      <c r="U19" s="39">
        <f t="shared" si="6"/>
        <v>4.9099917440000012E-3</v>
      </c>
      <c r="V19" s="39">
        <f t="shared" si="6"/>
        <v>4.4938167959999997E-3</v>
      </c>
      <c r="W19" s="39">
        <f t="shared" si="6"/>
        <v>0</v>
      </c>
      <c r="X19" s="39">
        <f t="shared" si="6"/>
        <v>0</v>
      </c>
      <c r="Y19" s="39">
        <f t="shared" si="6"/>
        <v>0</v>
      </c>
      <c r="Z19" s="39">
        <f t="shared" si="6"/>
        <v>0</v>
      </c>
      <c r="AA19" s="39">
        <f t="shared" si="6"/>
        <v>0</v>
      </c>
      <c r="AB19" s="67">
        <f t="shared" si="6"/>
        <v>0</v>
      </c>
      <c r="AC19" s="4"/>
      <c r="AD19" s="122">
        <f t="shared" ref="AD19:BC19" si="7">SUM(AD17:AD17)-SUM(AD18:AD18)</f>
        <v>0.15050100000000022</v>
      </c>
      <c r="AE19" s="119">
        <f t="shared" si="7"/>
        <v>1.4484999999999637E-2</v>
      </c>
      <c r="AF19" s="119">
        <f t="shared" si="7"/>
        <v>2.719699999999925E-2</v>
      </c>
      <c r="AG19" s="119">
        <f t="shared" si="7"/>
        <v>0.15100599999999975</v>
      </c>
      <c r="AH19" s="119">
        <f t="shared" si="7"/>
        <v>0.21808700000000059</v>
      </c>
      <c r="AI19" s="119">
        <f t="shared" si="7"/>
        <v>0.45057999999999865</v>
      </c>
      <c r="AJ19" s="119">
        <f t="shared" si="7"/>
        <v>0.34471599999999825</v>
      </c>
      <c r="AK19" s="119">
        <f t="shared" si="7"/>
        <v>0.98685100000000148</v>
      </c>
      <c r="AL19" s="119">
        <f t="shared" si="7"/>
        <v>0.87201200000000156</v>
      </c>
      <c r="AM19" s="119">
        <f t="shared" si="7"/>
        <v>1.2619660000000001</v>
      </c>
      <c r="AN19" s="119">
        <f t="shared" si="7"/>
        <v>1.3198229999999995</v>
      </c>
      <c r="AO19" s="119">
        <f t="shared" si="7"/>
        <v>1.8192820000000003</v>
      </c>
      <c r="AP19" s="119">
        <f t="shared" si="7"/>
        <v>2.7657319999999999</v>
      </c>
      <c r="AQ19" s="119">
        <f t="shared" si="7"/>
        <v>2.4453429999999994</v>
      </c>
      <c r="AR19" s="119">
        <f t="shared" si="7"/>
        <v>3.0667289999999987</v>
      </c>
      <c r="AS19" s="119">
        <f t="shared" si="7"/>
        <v>2.1057849999999991</v>
      </c>
      <c r="AT19" s="119">
        <f t="shared" si="7"/>
        <v>1.6848909999999995</v>
      </c>
      <c r="AU19" s="119">
        <f t="shared" si="7"/>
        <v>0.99847299999999972</v>
      </c>
      <c r="AV19" s="119">
        <f t="shared" si="7"/>
        <v>2.1002679999999998</v>
      </c>
      <c r="AW19" s="119">
        <f t="shared" si="7"/>
        <v>1.8983300000000001</v>
      </c>
      <c r="AX19" s="119">
        <f t="shared" si="7"/>
        <v>0</v>
      </c>
      <c r="AY19" s="119">
        <f t="shared" si="7"/>
        <v>0</v>
      </c>
      <c r="AZ19" s="119">
        <f t="shared" si="7"/>
        <v>0</v>
      </c>
      <c r="BA19" s="119">
        <f t="shared" si="7"/>
        <v>0</v>
      </c>
      <c r="BB19" s="119">
        <f t="shared" si="7"/>
        <v>0</v>
      </c>
      <c r="BC19" s="119">
        <f t="shared" si="7"/>
        <v>0</v>
      </c>
      <c r="BD19" s="214"/>
    </row>
    <row r="20" spans="2:56" ht="17.149999999999999" customHeight="1">
      <c r="B20" s="137" t="s">
        <v>73</v>
      </c>
      <c r="C20" s="138">
        <f>1/$A$1*[1]CoreVPAExp!$B$269</f>
        <v>4.88824952E-4</v>
      </c>
      <c r="D20" s="139">
        <f>1/$A$1*[1]CoreVPAExp!$C$269</f>
        <v>4.4203054000000006E-4</v>
      </c>
      <c r="E20" s="139">
        <f>1/$A$1*[1]CoreVPAExp!$D$269</f>
        <v>2.4682476000000001E-5</v>
      </c>
      <c r="F20" s="139">
        <f>1/$A$1*[1]CoreVPAExp!$E$269</f>
        <v>5.4537979999999997E-5</v>
      </c>
      <c r="G20" s="139">
        <f>1/$A$1*[1]CoreVPAExp!$F$269</f>
        <v>4.5644872000000004E-5</v>
      </c>
      <c r="H20" s="139">
        <f>1/$A$1*[1]CoreVPAExp!$G$269</f>
        <v>2.42095672E-4</v>
      </c>
      <c r="I20" s="139">
        <f>1/$A$1*[1]CoreVPAExp!$H$269</f>
        <v>0</v>
      </c>
      <c r="J20" s="140">
        <f>1/$A$1*[1]CoreVPAExp!$I$269</f>
        <v>2.40836148E-4</v>
      </c>
      <c r="K20" s="140">
        <f>1/$A$1*[1]CoreVPAExp!$J$269</f>
        <v>5.8146885999999995E-4</v>
      </c>
      <c r="L20" s="140">
        <f>1/$A$1*[1]CoreVPAExp!K$269</f>
        <v>6.4399999999999989E-7</v>
      </c>
      <c r="M20" s="139">
        <f>1/$A$1*[1]CoreVPAExp!L$269</f>
        <v>1.4107766399999998E-4</v>
      </c>
      <c r="N20" s="139">
        <f>1/$A$1*[1]CoreVPAExp!M$269</f>
        <v>7.7590167200000009E-4</v>
      </c>
      <c r="O20" s="139">
        <f>1/$A$1*[1]CoreVPAExp!N$269</f>
        <v>3.0212000000000001E-4</v>
      </c>
      <c r="P20" s="139">
        <f>1/$A$1*[1]CoreVPAExp!O$269</f>
        <v>4.9970101999999999E-4</v>
      </c>
      <c r="Q20" s="139">
        <f>1/$A$1*[1]CoreVPAExp!P$269</f>
        <v>2.8363571600000003E-4</v>
      </c>
      <c r="R20" s="139">
        <f>1/$A$1*[1]CoreVPAExp!Q$269</f>
        <v>1.47620928E-4</v>
      </c>
      <c r="S20" s="139">
        <f>1/$A$1*[1]CoreVPAExp!R$269</f>
        <v>1.4649471199999997E-4</v>
      </c>
      <c r="T20" s="139">
        <f>1/$A$1*[1]CoreVPAExp!S$269</f>
        <v>1.5244684000000002E-4</v>
      </c>
      <c r="U20" s="139">
        <f>1/$A$1*[1]CoreVPAExp!T$269</f>
        <v>1.1318216E-4</v>
      </c>
      <c r="V20" s="139">
        <f>1/$A$1*[1]CoreVPAExp!U$269</f>
        <v>2.21030208E-4</v>
      </c>
      <c r="W20" s="139">
        <f>1/$A$1*[1]CoreVPAExp!V$269</f>
        <v>0</v>
      </c>
      <c r="X20" s="139">
        <f>1/$A$1*[1]CoreVPAExp!W$269</f>
        <v>0</v>
      </c>
      <c r="Y20" s="139">
        <f>1/$A$1*[1]CoreVPAExp!X$269</f>
        <v>0</v>
      </c>
      <c r="Z20" s="139">
        <f>1/$A$1*[1]CoreVPAExp!Y$269</f>
        <v>0</v>
      </c>
      <c r="AA20" s="139">
        <f>1/$A$1*[1]CoreVPAExp!Z$269</f>
        <v>0</v>
      </c>
      <c r="AB20" s="141">
        <f>1/$A$1*[1]CoreVPAExp!AA$269</f>
        <v>0</v>
      </c>
      <c r="AC20" s="4"/>
      <c r="AD20" s="142">
        <f>[1]CoreVPAExp!AB$269</f>
        <v>9.6540999999999988E-2</v>
      </c>
      <c r="AE20" s="143">
        <f>[1]CoreVPAExp!AC$269</f>
        <v>9.7237999999999991E-2</v>
      </c>
      <c r="AF20" s="143">
        <f>[1]CoreVPAExp!AD$269</f>
        <v>5.4539999999999996E-3</v>
      </c>
      <c r="AG20" s="143">
        <f>[1]CoreVPAExp!AE$269</f>
        <v>1.0319999999999999E-2</v>
      </c>
      <c r="AH20" s="143">
        <f>[1]CoreVPAExp!AF$269</f>
        <v>1.0185E-2</v>
      </c>
      <c r="AI20" s="143">
        <f>[1]CoreVPAExp!AG$269</f>
        <v>4.0825E-2</v>
      </c>
      <c r="AJ20" s="143">
        <f>[1]CoreVPAExp!AH$269</f>
        <v>0</v>
      </c>
      <c r="AK20" s="143">
        <f>[1]CoreVPAExp!AI$269</f>
        <v>8.2103999999999983E-2</v>
      </c>
      <c r="AL20" s="143">
        <f>[1]CoreVPAExp!AJ$269</f>
        <v>0.22304299999999999</v>
      </c>
      <c r="AM20" s="143">
        <f>[1]CoreVPAExp!AK$269</f>
        <v>1.27E-4</v>
      </c>
      <c r="AN20" s="143">
        <f>[1]CoreVPAExp!AL$269</f>
        <v>4.2005999999999995E-2</v>
      </c>
      <c r="AO20" s="143">
        <f>[1]CoreVPAExp!AM$269</f>
        <v>0.32304500000000003</v>
      </c>
      <c r="AP20" s="143">
        <f>[1]CoreVPAExp!AN$269</f>
        <v>0.111957</v>
      </c>
      <c r="AQ20" s="143">
        <f>[1]CoreVPAExp!AO$269</f>
        <v>0.230271</v>
      </c>
      <c r="AR20" s="143">
        <f>[1]CoreVPAExp!AP$269</f>
        <v>0.135214</v>
      </c>
      <c r="AS20" s="143">
        <f>[1]CoreVPAExp!AQ$269</f>
        <v>7.2810999999999987E-2</v>
      </c>
      <c r="AT20" s="143">
        <f>[1]CoreVPAExp!AR$269</f>
        <v>7.6676999999999995E-2</v>
      </c>
      <c r="AU20" s="143">
        <f>[1]CoreVPAExp!AS$269</f>
        <v>8.1046999999999994E-2</v>
      </c>
      <c r="AV20" s="143">
        <f>[1]CoreVPAExp!AT$269</f>
        <v>5.8200000000000002E-2</v>
      </c>
      <c r="AW20" s="143">
        <f>[1]CoreVPAExp!AU$269</f>
        <v>8.0089999999999995E-2</v>
      </c>
      <c r="AX20" s="143">
        <f>[1]CoreVPAExp!AV$269</f>
        <v>0</v>
      </c>
      <c r="AY20" s="143">
        <f>[1]CoreVPAExp!AW$269</f>
        <v>0</v>
      </c>
      <c r="AZ20" s="143">
        <f>[1]CoreVPAExp!AX$269</f>
        <v>0</v>
      </c>
      <c r="BA20" s="143">
        <f>[1]CoreVPAExp!AY$269</f>
        <v>0</v>
      </c>
      <c r="BB20" s="143">
        <f>[1]CoreVPAExp!AZ$269</f>
        <v>0</v>
      </c>
      <c r="BC20" s="143">
        <f>[1]CoreVPAExp!BA$269</f>
        <v>0</v>
      </c>
      <c r="BD20" s="214"/>
    </row>
    <row r="21" spans="2:56" ht="17.149999999999999" customHeight="1">
      <c r="B21" s="17" t="s">
        <v>65</v>
      </c>
      <c r="C21" s="29">
        <f>1/$A$1*[1]CoreVPAExp!$B$267</f>
        <v>8.7858993599999988E-4</v>
      </c>
      <c r="D21" s="31">
        <f>1/$A$1*[1]CoreVPAExp!$C$267</f>
        <v>4.2492235519999994E-3</v>
      </c>
      <c r="E21" s="31">
        <f>1/$A$1*[1]CoreVPAExp!$D$267</f>
        <v>2.1350380519999999E-3</v>
      </c>
      <c r="F21" s="31">
        <f>1/$A$1*[1]CoreVPAExp!$E$267</f>
        <v>2.4918080320000002E-3</v>
      </c>
      <c r="G21" s="31">
        <f>1/$A$1*[1]CoreVPAExp!$F$267</f>
        <v>4.4715200600000003E-3</v>
      </c>
      <c r="H21" s="31">
        <f>1/$A$1*[1]CoreVPAExp!$G$267</f>
        <v>6.2229234480000008E-3</v>
      </c>
      <c r="I21" s="31">
        <f>1/$A$1*[1]CoreVPAExp!$H$267</f>
        <v>3.266689398E-2</v>
      </c>
      <c r="J21" s="35">
        <f>1/$A$1*[1]CoreVPAExp!$I$267</f>
        <v>3.5825529347999999E-2</v>
      </c>
      <c r="K21" s="35">
        <f>1/$A$1*[1]CoreVPAExp!$J$267</f>
        <v>2.6667405912000001E-2</v>
      </c>
      <c r="L21" s="35">
        <f>1/$A$1*[1]CoreVPAExp!K$267</f>
        <v>9.9288168000000003E-3</v>
      </c>
      <c r="M21" s="31">
        <f>1/$A$1*[1]CoreVPAExp!L$267</f>
        <v>2.0096866859999996E-2</v>
      </c>
      <c r="N21" s="31">
        <f>1/$A$1*[1]CoreVPAExp!M$267</f>
        <v>3.4096914376000001E-2</v>
      </c>
      <c r="O21" s="31">
        <f>1/$A$1*[1]CoreVPAExp!N$267</f>
        <v>8.2974529876E-2</v>
      </c>
      <c r="P21" s="31">
        <f>1/$A$1*[1]CoreVPAExp!O$267</f>
        <v>0.200427196424</v>
      </c>
      <c r="Q21" s="31">
        <f>1/$A$1*[1]CoreVPAExp!P$267</f>
        <v>0.21184616090399996</v>
      </c>
      <c r="R21" s="31">
        <f>1/$A$1*[1]CoreVPAExp!Q$267</f>
        <v>1.8114841948000001E-2</v>
      </c>
      <c r="S21" s="31">
        <f>1/$A$1*[1]CoreVPAExp!R$267</f>
        <v>1.2776916656E-2</v>
      </c>
      <c r="T21" s="31">
        <f>1/$A$1*[1]CoreVPAExp!S$267</f>
        <v>1.6157140635999996E-2</v>
      </c>
      <c r="U21" s="31">
        <f>1/$A$1*[1]CoreVPAExp!T$267</f>
        <v>2.2954770412000003E-2</v>
      </c>
      <c r="V21" s="31">
        <f>1/$A$1*[1]CoreVPAExp!U$267</f>
        <v>2.5104687243999998E-2</v>
      </c>
      <c r="W21" s="31">
        <f>1/$A$1*[1]CoreVPAExp!V$267</f>
        <v>0</v>
      </c>
      <c r="X21" s="31">
        <f>1/$A$1*[1]CoreVPAExp!W$267</f>
        <v>0</v>
      </c>
      <c r="Y21" s="31">
        <f>1/$A$1*[1]CoreVPAExp!X$267</f>
        <v>0</v>
      </c>
      <c r="Z21" s="31">
        <f>1/$A$1*[1]CoreVPAExp!Y$267</f>
        <v>0</v>
      </c>
      <c r="AA21" s="31">
        <f>1/$A$1*[1]CoreVPAExp!Z$267</f>
        <v>0</v>
      </c>
      <c r="AB21" s="57">
        <f>1/$A$1*[1]CoreVPAExp!AA$267</f>
        <v>0</v>
      </c>
      <c r="AC21" s="4"/>
      <c r="AD21" s="120">
        <f>[1]CoreVPAExp!AB$267</f>
        <v>0.20814899999999997</v>
      </c>
      <c r="AE21" s="121">
        <f>[1]CoreVPAExp!AC$267</f>
        <v>0.58646100000000001</v>
      </c>
      <c r="AF21" s="121">
        <f>[1]CoreVPAExp!AD$267</f>
        <v>0.46279399999999998</v>
      </c>
      <c r="AG21" s="121">
        <f>[1]CoreVPAExp!AE$267</f>
        <v>0.67525799999999991</v>
      </c>
      <c r="AH21" s="121">
        <f>[1]CoreVPAExp!AF$267</f>
        <v>1.208099</v>
      </c>
      <c r="AI21" s="121">
        <f>[1]CoreVPAExp!AG$267</f>
        <v>1.4520219999999999</v>
      </c>
      <c r="AJ21" s="121">
        <f>[1]CoreVPAExp!AH$267</f>
        <v>4.6569760000000011</v>
      </c>
      <c r="AK21" s="121">
        <f>[1]CoreVPAExp!AI$267</f>
        <v>7.3805059999999987</v>
      </c>
      <c r="AL21" s="121">
        <f>[1]CoreVPAExp!AJ$267</f>
        <v>7.1666559999999997</v>
      </c>
      <c r="AM21" s="121">
        <f>[1]CoreVPAExp!AK$267</f>
        <v>2.2070560000000001</v>
      </c>
      <c r="AN21" s="121">
        <f>[1]CoreVPAExp!AL$267</f>
        <v>3.5387219999999999</v>
      </c>
      <c r="AO21" s="121">
        <f>[1]CoreVPAExp!AM$267</f>
        <v>5.0096559999999997</v>
      </c>
      <c r="AP21" s="121">
        <f>[1]CoreVPAExp!AN$267</f>
        <v>11.416934999999999</v>
      </c>
      <c r="AQ21" s="121">
        <f>[1]CoreVPAExp!AO$267</f>
        <v>24.775969999999994</v>
      </c>
      <c r="AR21" s="121">
        <f>[1]CoreVPAExp!AP$267</f>
        <v>29.658588999999996</v>
      </c>
      <c r="AS21" s="121">
        <f>[1]CoreVPAExp!AQ$267</f>
        <v>2.1528239999999998</v>
      </c>
      <c r="AT21" s="121">
        <f>[1]CoreVPAExp!AR$267</f>
        <v>1.7883749999999998</v>
      </c>
      <c r="AU21" s="121">
        <f>[1]CoreVPAExp!AS$267</f>
        <v>2.6805669999999999</v>
      </c>
      <c r="AV21" s="121">
        <f>[1]CoreVPAExp!AT$267</f>
        <v>3.4998829999999996</v>
      </c>
      <c r="AW21" s="121">
        <f>[1]CoreVPAExp!AU$267</f>
        <v>1.0353289999999999</v>
      </c>
      <c r="AX21" s="121">
        <f>[1]CoreVPAExp!AV$267</f>
        <v>0</v>
      </c>
      <c r="AY21" s="121">
        <f>[1]CoreVPAExp!AW$267</f>
        <v>0</v>
      </c>
      <c r="AZ21" s="121">
        <f>[1]CoreVPAExp!AX$267</f>
        <v>0</v>
      </c>
      <c r="BA21" s="121">
        <f>[1]CoreVPAExp!AY$267</f>
        <v>0</v>
      </c>
      <c r="BB21" s="121">
        <f>[1]CoreVPAExp!AZ$267</f>
        <v>0</v>
      </c>
      <c r="BC21" s="121">
        <f>[1]CoreVPAExp!BA$267</f>
        <v>0</v>
      </c>
      <c r="BD21" s="214"/>
    </row>
    <row r="22" spans="2:56">
      <c r="B22" s="54" t="s">
        <v>24</v>
      </c>
      <c r="C22" s="13">
        <f>1/$A$1*(SUM([1]CoreVPAExp!$B$47:$B$47)+SUM([1]CoreVPAExp!$B$105:$B$105))</f>
        <v>3.4663101199999997E-4</v>
      </c>
      <c r="D22" s="14">
        <f>1/$A$1*(SUM([1]CoreVPAExp!$C$47:$C$47)+SUM([1]CoreVPAExp!$C$105:$C$105))</f>
        <v>8.4635171600000014E-4</v>
      </c>
      <c r="E22" s="14">
        <f>1/$A$1*(SUM([1]CoreVPAExp!$D$47:$D$47)+SUM([1]CoreVPAExp!$D$105:$D$105))</f>
        <v>1.024642444E-3</v>
      </c>
      <c r="F22" s="14">
        <f>1/$A$1*(SUM([1]CoreVPAExp!$E$47:$E$47)+SUM([1]CoreVPAExp!$E$105:$E$105))</f>
        <v>1.0473900920000001E-3</v>
      </c>
      <c r="G22" s="14">
        <f>1/$A$1*(SUM([1]CoreVPAExp!$F$47:$F$47)+SUM([1]CoreVPAExp!$F$105:$F$105))</f>
        <v>1.3130657120000002E-3</v>
      </c>
      <c r="H22" s="14">
        <f>1/$A$1*(SUM([1]CoreVPAExp!$G$47:$G$47)+SUM([1]CoreVPAExp!$G$105:$G$105))</f>
        <v>2.6101031320000002E-3</v>
      </c>
      <c r="I22" s="14">
        <f>1/$A$1*(SUM([1]CoreVPAExp!$H$47:$H$47)+SUM([1]CoreVPAExp!$H$105:$H$105))</f>
        <v>1.4893471236000003E-2</v>
      </c>
      <c r="J22" s="43">
        <f>1/$A$1*(SUM([1]CoreVPAExp!$I$47:$I$47)+SUM([1]CoreVPAExp!$I$105:$I$105))</f>
        <v>5.055121848000001E-3</v>
      </c>
      <c r="K22" s="43">
        <f>1/$A$1*(SUM([1]CoreVPAExp!$J$47:$J$47)+SUM([1]CoreVPAExp!$J$105:$J$105))</f>
        <v>4.1895556360000002E-3</v>
      </c>
      <c r="L22" s="43">
        <f>1/$A$1*(SUM([1]CoreVPAExp!K$47:K$47)+SUM([1]CoreVPAExp!K$105:K$105))</f>
        <v>1.5328584040000001E-3</v>
      </c>
      <c r="M22" s="14">
        <f>1/$A$1*(SUM([1]CoreVPAExp!L$47:L$47)+SUM([1]CoreVPAExp!L$105:L$105))</f>
        <v>1.1065973575999999E-2</v>
      </c>
      <c r="N22" s="14">
        <f>1/$A$1*(SUM([1]CoreVPAExp!M$47:M$47)+SUM([1]CoreVPAExp!M$105:M$105))</f>
        <v>2.5861833452000001E-2</v>
      </c>
      <c r="O22" s="14">
        <f>1/$A$1*(SUM([1]CoreVPAExp!N$47:N$47)+SUM([1]CoreVPAExp!N$105:N$105))</f>
        <v>7.7430134627999983E-2</v>
      </c>
      <c r="P22" s="14">
        <f>1/$A$1*(SUM([1]CoreVPAExp!O$47:O$47)+SUM([1]CoreVPAExp!O$105:O$105))</f>
        <v>0.194610168256</v>
      </c>
      <c r="Q22" s="14">
        <f>1/$A$1*(SUM([1]CoreVPAExp!P$47:P$47)+SUM([1]CoreVPAExp!P$105:P$105))</f>
        <v>0.20516391145599996</v>
      </c>
      <c r="R22" s="14">
        <f>1/$A$1*(SUM([1]CoreVPAExp!Q$47:Q$47)+SUM([1]CoreVPAExp!Q$105:Q$105))</f>
        <v>1.501280466E-2</v>
      </c>
      <c r="S22" s="14">
        <f>1/$A$1*(SUM([1]CoreVPAExp!R$47:R$47)+SUM([1]CoreVPAExp!R$105:R$105))</f>
        <v>8.0157187600000002E-3</v>
      </c>
      <c r="T22" s="14">
        <f>1/$A$1*(SUM([1]CoreVPAExp!S$47:S$47)+SUM([1]CoreVPAExp!S$105:S$105))</f>
        <v>1.0944875395999998E-2</v>
      </c>
      <c r="U22" s="14">
        <f>1/$A$1*(SUM([1]CoreVPAExp!T$47:T$47)+SUM([1]CoreVPAExp!T$105:T$105))</f>
        <v>1.1797339372000001E-2</v>
      </c>
      <c r="V22" s="14">
        <f>1/$A$1*(SUM([1]CoreVPAExp!U$47:U$47)+SUM([1]CoreVPAExp!U$105:U$105))</f>
        <v>6.5039687440000002E-3</v>
      </c>
      <c r="W22" s="14">
        <f>1/$A$1*(SUM([1]CoreVPAExp!V$47:V$47)+SUM([1]CoreVPAExp!V$105:V$105))</f>
        <v>0</v>
      </c>
      <c r="X22" s="14">
        <f>1/$A$1*(SUM([1]CoreVPAExp!W$47:W$47)+SUM([1]CoreVPAExp!W$105:W$105))</f>
        <v>0</v>
      </c>
      <c r="Y22" s="14">
        <f>1/$A$1*(SUM([1]CoreVPAExp!X$47:X$47)+SUM([1]CoreVPAExp!X$105:X$105))</f>
        <v>0</v>
      </c>
      <c r="Z22" s="14">
        <f>1/$A$1*(SUM([1]CoreVPAExp!Y$47:Y$47)+SUM([1]CoreVPAExp!Y$105:Y$105))</f>
        <v>0</v>
      </c>
      <c r="AA22" s="14">
        <f>1/$A$1*(SUM([1]CoreVPAExp!Z$47:Z$47)+SUM([1]CoreVPAExp!Z$105:Z$105))</f>
        <v>0</v>
      </c>
      <c r="AB22" s="16">
        <f>1/$A$1*(SUM([1]CoreVPAExp!AA$47:AA$47)+SUM([1]CoreVPAExp!AA$105:AA$105))</f>
        <v>0</v>
      </c>
      <c r="AC22" s="4"/>
      <c r="AD22" s="127">
        <f>(SUM([1]CoreVPAExp!AB$47:AB$47)+SUM([1]CoreVPAExp!AB$105:AB$105))</f>
        <v>6.1262999999999998E-2</v>
      </c>
      <c r="AE22" s="123">
        <f>(SUM([1]CoreVPAExp!AC$47:AC$47)+SUM([1]CoreVPAExp!AC$105:AC$105))</f>
        <v>0.149591</v>
      </c>
      <c r="AF22" s="123">
        <f>(SUM([1]CoreVPAExp!AD$47:AD$47)+SUM([1]CoreVPAExp!AD$105:AD$105))</f>
        <v>0.17821299999999998</v>
      </c>
      <c r="AG22" s="123">
        <f>(SUM([1]CoreVPAExp!AE$47:AE$47)+SUM([1]CoreVPAExp!AE$105:AE$105))</f>
        <v>0.23169299999999998</v>
      </c>
      <c r="AH22" s="123">
        <f>(SUM([1]CoreVPAExp!AF$47:AF$47)+SUM([1]CoreVPAExp!AF$105:AF$105))</f>
        <v>0.30450699999999997</v>
      </c>
      <c r="AI22" s="123">
        <f>(SUM([1]CoreVPAExp!AG$47:AG$47)+SUM([1]CoreVPAExp!AG$105:AG$105))</f>
        <v>0.41889800000000005</v>
      </c>
      <c r="AJ22" s="123">
        <f>(SUM([1]CoreVPAExp!AH$47:AH$47)+SUM([1]CoreVPAExp!AH$105:AH$105))</f>
        <v>2.9947940000000002</v>
      </c>
      <c r="AK22" s="123">
        <f>(SUM([1]CoreVPAExp!AI$47:AI$47)+SUM([1]CoreVPAExp!AI$105:AI$105))</f>
        <v>1.4724539999999997</v>
      </c>
      <c r="AL22" s="123">
        <f>(SUM([1]CoreVPAExp!AJ$47:AJ$47)+SUM([1]CoreVPAExp!AJ$105:AJ$105))</f>
        <v>1.4256440000000001</v>
      </c>
      <c r="AM22" s="123">
        <f>(SUM([1]CoreVPAExp!AK$47:AK$47)+SUM([1]CoreVPAExp!AK$105:AK$105))</f>
        <v>0.36802499999999999</v>
      </c>
      <c r="AN22" s="123">
        <f>(SUM([1]CoreVPAExp!AL$47:AL$47)+SUM([1]CoreVPAExp!AL$105:AL$105))</f>
        <v>1.4291819999999997</v>
      </c>
      <c r="AO22" s="123">
        <f>(SUM([1]CoreVPAExp!AM$47:AM$47)+SUM([1]CoreVPAExp!AM$105:AM$105))</f>
        <v>3.0607009999999994</v>
      </c>
      <c r="AP22" s="123">
        <f>(SUM([1]CoreVPAExp!AN$47:AN$47)+SUM([1]CoreVPAExp!AN$105:AN$105))</f>
        <v>9.997558999999999</v>
      </c>
      <c r="AQ22" s="123">
        <f>(SUM([1]CoreVPAExp!AO$47:AO$47)+SUM([1]CoreVPAExp!AO$105:AO$105))</f>
        <v>23.194882999999997</v>
      </c>
      <c r="AR22" s="123">
        <f>(SUM([1]CoreVPAExp!AP$47:AP$47)+SUM([1]CoreVPAExp!AP$105:AP$105))</f>
        <v>28.035174999999995</v>
      </c>
      <c r="AS22" s="123">
        <f>(SUM([1]CoreVPAExp!AQ$47:AQ$47)+SUM([1]CoreVPAExp!AQ$105:AQ$105))</f>
        <v>1.5659649999999998</v>
      </c>
      <c r="AT22" s="123">
        <f>(SUM([1]CoreVPAExp!AR$47:AR$47)+SUM([1]CoreVPAExp!AR$105:AR$105))</f>
        <v>1.0243979999999999</v>
      </c>
      <c r="AU22" s="123">
        <f>(SUM([1]CoreVPAExp!AS$47:AS$47)+SUM([1]CoreVPAExp!AS$105:AS$105))</f>
        <v>1.7331919999999998</v>
      </c>
      <c r="AV22" s="123">
        <f>(SUM([1]CoreVPAExp!AT$47:AT$47)+SUM([1]CoreVPAExp!AT$105:AT$105))</f>
        <v>1.5969439999999999</v>
      </c>
      <c r="AW22" s="123">
        <f>(SUM([1]CoreVPAExp!AU$47:AU$47)+SUM([1]CoreVPAExp!AU$105:AU$105))</f>
        <v>0.96952799999999995</v>
      </c>
      <c r="AX22" s="123">
        <f>(SUM([1]CoreVPAExp!AV$47:AV$47)+SUM([1]CoreVPAExp!AV$105:AV$105))</f>
        <v>0</v>
      </c>
      <c r="AY22" s="123">
        <f>(SUM([1]CoreVPAExp!AW$47:AW$47)+SUM([1]CoreVPAExp!AW$105:AW$105))</f>
        <v>0</v>
      </c>
      <c r="AZ22" s="123">
        <f>(SUM([1]CoreVPAExp!AX$47:AX$47)+SUM([1]CoreVPAExp!AX$105:AX$105))</f>
        <v>0</v>
      </c>
      <c r="BA22" s="123">
        <f>(SUM([1]CoreVPAExp!AY$47:AY$47)+SUM([1]CoreVPAExp!AY$105:AY$105))</f>
        <v>0</v>
      </c>
      <c r="BB22" s="123">
        <f>(SUM([1]CoreVPAExp!AZ$47:AZ$47)+SUM([1]CoreVPAExp!AZ$105:AZ$105))</f>
        <v>0</v>
      </c>
      <c r="BC22" s="123">
        <f>(SUM([1]CoreVPAExp!BA$47:BA$47)+SUM([1]CoreVPAExp!BA$105:BA$105))</f>
        <v>0</v>
      </c>
      <c r="BD22" s="214"/>
    </row>
    <row r="23" spans="2:56">
      <c r="B23" s="5" t="s">
        <v>18</v>
      </c>
      <c r="C23" s="48">
        <f>1/$A$1*[1]CoreVPAExp!$B$253</f>
        <v>0</v>
      </c>
      <c r="D23" s="12">
        <f>1/$A$1*[1]CoreVPAExp!$C$253</f>
        <v>3.2012540000000002E-4</v>
      </c>
      <c r="E23" s="12">
        <f>1/$A$1*[1]CoreVPAExp!$D$253</f>
        <v>0</v>
      </c>
      <c r="F23" s="12">
        <f>1/$A$1*[1]CoreVPAExp!$E$253</f>
        <v>0</v>
      </c>
      <c r="G23" s="12">
        <f>1/$A$1*[1]CoreVPAExp!$F$253</f>
        <v>0</v>
      </c>
      <c r="H23" s="12">
        <f>1/$A$1*[1]CoreVPAExp!$G$253</f>
        <v>1.5331119999999998E-4</v>
      </c>
      <c r="I23" s="12">
        <f>1/$A$1*[1]CoreVPAExp!$H$253</f>
        <v>3.2572287999999999E-3</v>
      </c>
      <c r="J23" s="38">
        <f>1/$A$1*[1]CoreVPAExp!$I$253</f>
        <v>2.1731818892000002E-2</v>
      </c>
      <c r="K23" s="38">
        <f>1/$A$1*[1]CoreVPAExp!$J$253</f>
        <v>2.1206706584E-2</v>
      </c>
      <c r="L23" s="38">
        <f>1/$A$1*[1]CoreVPAExp!K$253</f>
        <v>5.1330479199999998E-3</v>
      </c>
      <c r="M23" s="12">
        <f>1/$A$1*[1]CoreVPAExp!L$253</f>
        <v>7.3522844359999997E-3</v>
      </c>
      <c r="N23" s="12">
        <f>1/$A$1*[1]CoreVPAExp!M$253</f>
        <v>5.6558401479999991E-3</v>
      </c>
      <c r="O23" s="12">
        <f>1/$A$1*[1]CoreVPAExp!N$253</f>
        <v>3.1457506080000003E-3</v>
      </c>
      <c r="P23" s="12">
        <f>1/$A$1*[1]CoreVPAExp!O$253</f>
        <v>4.58386334E-3</v>
      </c>
      <c r="Q23" s="12">
        <f>1/$A$1*[1]CoreVPAExp!P$253</f>
        <v>6.1713499680000001E-3</v>
      </c>
      <c r="R23" s="12">
        <f>1/$A$1*[1]CoreVPAExp!Q$253</f>
        <v>2.6642993440000001E-3</v>
      </c>
      <c r="S23" s="12">
        <f>1/$A$1*[1]CoreVPAExp!R$253</f>
        <v>4.50392124E-3</v>
      </c>
      <c r="T23" s="12">
        <f>1/$A$1*[1]CoreVPAExp!S$253</f>
        <v>5.0799374079999998E-3</v>
      </c>
      <c r="U23" s="12">
        <f>1/$A$1*[1]CoreVPAExp!T$253</f>
        <v>9.5435869480000012E-3</v>
      </c>
      <c r="V23" s="12">
        <f>1/$A$1*[1]CoreVPAExp!U$253</f>
        <v>1.8204173259999998E-2</v>
      </c>
      <c r="W23" s="12">
        <f>1/$A$1*[1]CoreVPAExp!V$253</f>
        <v>0</v>
      </c>
      <c r="X23" s="12">
        <f>1/$A$1*[1]CoreVPAExp!W$253</f>
        <v>0</v>
      </c>
      <c r="Y23" s="12">
        <f>1/$A$1*[1]CoreVPAExp!X$253</f>
        <v>0</v>
      </c>
      <c r="Z23" s="12">
        <f>1/$A$1*[1]CoreVPAExp!Y$253</f>
        <v>0</v>
      </c>
      <c r="AA23" s="12">
        <f>1/$A$1*[1]CoreVPAExp!Z$253</f>
        <v>0</v>
      </c>
      <c r="AB23" s="11">
        <f>1/$A$1*[1]CoreVPAExp!AA$253</f>
        <v>0</v>
      </c>
      <c r="AC23" s="4"/>
      <c r="AD23" s="116">
        <f>[1]CoreVPAExp!AB$253</f>
        <v>0</v>
      </c>
      <c r="AE23" s="117">
        <f>[1]CoreVPAExp!AC$253</f>
        <v>4.8756000000000001E-2</v>
      </c>
      <c r="AF23" s="117">
        <f>[1]CoreVPAExp!AD$253</f>
        <v>0</v>
      </c>
      <c r="AG23" s="117">
        <f>[1]CoreVPAExp!AE$253</f>
        <v>0</v>
      </c>
      <c r="AH23" s="117">
        <f>[1]CoreVPAExp!AF$253</f>
        <v>0</v>
      </c>
      <c r="AI23" s="117">
        <f>[1]CoreVPAExp!AG$253</f>
        <v>2.1502E-2</v>
      </c>
      <c r="AJ23" s="117">
        <f>[1]CoreVPAExp!AH$253</f>
        <v>0.42092199999999996</v>
      </c>
      <c r="AK23" s="117">
        <f>[1]CoreVPAExp!AI$253</f>
        <v>4.9670119999999995</v>
      </c>
      <c r="AL23" s="117">
        <f>[1]CoreVPAExp!AJ$253</f>
        <v>5.2261769999999999</v>
      </c>
      <c r="AM23" s="117">
        <f>[1]CoreVPAExp!AK$253</f>
        <v>0.91028999999999993</v>
      </c>
      <c r="AN23" s="117">
        <f>[1]CoreVPAExp!AL$253</f>
        <v>1.586689</v>
      </c>
      <c r="AO23" s="117">
        <f>[1]CoreVPAExp!AM$253</f>
        <v>1.2693699999999999</v>
      </c>
      <c r="AP23" s="117">
        <f>[1]CoreVPAExp!AN$253</f>
        <v>0.68066099999999996</v>
      </c>
      <c r="AQ23" s="117">
        <f>[1]CoreVPAExp!AO$253</f>
        <v>1.2004679999999999</v>
      </c>
      <c r="AR23" s="117">
        <f>[1]CoreVPAExp!AP$253</f>
        <v>1.4837929999999999</v>
      </c>
      <c r="AS23" s="117">
        <f>[1]CoreVPAExp!AQ$253</f>
        <v>0.516706</v>
      </c>
      <c r="AT23" s="117">
        <f>[1]CoreVPAExp!AR$253</f>
        <v>0.71879300000000002</v>
      </c>
      <c r="AU23" s="117">
        <f>[1]CoreVPAExp!AS$253</f>
        <v>0.91652</v>
      </c>
      <c r="AV23" s="117">
        <f>[1]CoreVPAExp!AT$253</f>
        <v>1.5653489999999999</v>
      </c>
      <c r="AW23" s="117">
        <f>[1]CoreVPAExp!AU$253</f>
        <v>0</v>
      </c>
      <c r="AX23" s="117">
        <f>[1]CoreVPAExp!AV$253</f>
        <v>0</v>
      </c>
      <c r="AY23" s="117">
        <f>[1]CoreVPAExp!AW$253</f>
        <v>0</v>
      </c>
      <c r="AZ23" s="117">
        <f>[1]CoreVPAExp!AX$253</f>
        <v>0</v>
      </c>
      <c r="BA23" s="117">
        <f>[1]CoreVPAExp!AY$253</f>
        <v>0</v>
      </c>
      <c r="BB23" s="117">
        <f>[1]CoreVPAExp!AZ$253</f>
        <v>0</v>
      </c>
      <c r="BC23" s="117">
        <f>[1]CoreVPAExp!BA$253</f>
        <v>0</v>
      </c>
      <c r="BD23" s="214"/>
    </row>
    <row r="24" spans="2:56">
      <c r="B24" s="8" t="s">
        <v>15</v>
      </c>
      <c r="C24" s="49">
        <f t="shared" ref="C24:AB24" si="8">SUM(C21:C21)-SUM(C22:C23)</f>
        <v>5.319589239999999E-4</v>
      </c>
      <c r="D24" s="39">
        <f t="shared" si="8"/>
        <v>3.082746435999999E-3</v>
      </c>
      <c r="E24" s="39">
        <f t="shared" si="8"/>
        <v>1.1103956079999999E-3</v>
      </c>
      <c r="F24" s="39">
        <f t="shared" si="8"/>
        <v>1.4444179400000001E-3</v>
      </c>
      <c r="G24" s="39">
        <f t="shared" si="8"/>
        <v>3.1584543480000001E-3</v>
      </c>
      <c r="H24" s="39">
        <f t="shared" si="8"/>
        <v>3.4595091160000008E-3</v>
      </c>
      <c r="I24" s="39">
        <f t="shared" si="8"/>
        <v>1.4516193943999996E-2</v>
      </c>
      <c r="J24" s="40">
        <f t="shared" si="8"/>
        <v>9.0385886079999977E-3</v>
      </c>
      <c r="K24" s="40">
        <f t="shared" si="8"/>
        <v>1.2711436920000013E-3</v>
      </c>
      <c r="L24" s="40">
        <f t="shared" si="8"/>
        <v>3.2629104760000006E-3</v>
      </c>
      <c r="M24" s="39">
        <f t="shared" si="8"/>
        <v>1.6786088479999982E-3</v>
      </c>
      <c r="N24" s="39">
        <f t="shared" si="8"/>
        <v>2.5792407760000038E-3</v>
      </c>
      <c r="O24" s="39">
        <f t="shared" si="8"/>
        <v>2.3986446400000166E-3</v>
      </c>
      <c r="P24" s="39">
        <f t="shared" si="8"/>
        <v>1.2331648280000107E-3</v>
      </c>
      <c r="Q24" s="39">
        <f t="shared" si="8"/>
        <v>5.108994799999933E-4</v>
      </c>
      <c r="R24" s="39">
        <f t="shared" si="8"/>
        <v>4.3773794400000024E-4</v>
      </c>
      <c r="S24" s="39">
        <f t="shared" si="8"/>
        <v>2.5727665599999984E-4</v>
      </c>
      <c r="T24" s="39">
        <f t="shared" si="8"/>
        <v>1.323278319999982E-4</v>
      </c>
      <c r="U24" s="39">
        <f t="shared" si="8"/>
        <v>1.6138440920000011E-3</v>
      </c>
      <c r="V24" s="39">
        <f t="shared" si="8"/>
        <v>3.9654524000000066E-4</v>
      </c>
      <c r="W24" s="39">
        <f t="shared" si="8"/>
        <v>0</v>
      </c>
      <c r="X24" s="39">
        <f t="shared" si="8"/>
        <v>0</v>
      </c>
      <c r="Y24" s="39">
        <f t="shared" si="8"/>
        <v>0</v>
      </c>
      <c r="Z24" s="39">
        <f t="shared" si="8"/>
        <v>0</v>
      </c>
      <c r="AA24" s="39">
        <f t="shared" si="8"/>
        <v>0</v>
      </c>
      <c r="AB24" s="67">
        <f t="shared" si="8"/>
        <v>0</v>
      </c>
      <c r="AC24" s="4"/>
      <c r="AD24" s="118">
        <f t="shared" ref="AD24:BC24" si="9">SUM(AD21:AD21)-SUM(AD22:AD23)</f>
        <v>0.14688599999999996</v>
      </c>
      <c r="AE24" s="119">
        <f t="shared" si="9"/>
        <v>0.38811400000000001</v>
      </c>
      <c r="AF24" s="119">
        <f t="shared" si="9"/>
        <v>0.28458099999999997</v>
      </c>
      <c r="AG24" s="119">
        <f t="shared" si="9"/>
        <v>0.44356499999999993</v>
      </c>
      <c r="AH24" s="119">
        <f t="shared" si="9"/>
        <v>0.90359200000000006</v>
      </c>
      <c r="AI24" s="119">
        <f t="shared" si="9"/>
        <v>1.0116219999999998</v>
      </c>
      <c r="AJ24" s="119">
        <f t="shared" si="9"/>
        <v>1.2412600000000009</v>
      </c>
      <c r="AK24" s="119">
        <f t="shared" si="9"/>
        <v>0.94103999999999921</v>
      </c>
      <c r="AL24" s="119">
        <f t="shared" si="9"/>
        <v>0.51483499999999971</v>
      </c>
      <c r="AM24" s="119">
        <f t="shared" si="9"/>
        <v>0.92874100000000026</v>
      </c>
      <c r="AN24" s="119">
        <f t="shared" si="9"/>
        <v>0.52285100000000018</v>
      </c>
      <c r="AO24" s="119">
        <f t="shared" si="9"/>
        <v>0.67958500000000033</v>
      </c>
      <c r="AP24" s="119">
        <f t="shared" si="9"/>
        <v>0.73871499999999912</v>
      </c>
      <c r="AQ24" s="119">
        <f t="shared" si="9"/>
        <v>0.38061899999999582</v>
      </c>
      <c r="AR24" s="119">
        <f t="shared" si="9"/>
        <v>0.13962100000000177</v>
      </c>
      <c r="AS24" s="119">
        <f t="shared" si="9"/>
        <v>7.015299999999991E-2</v>
      </c>
      <c r="AT24" s="119">
        <f t="shared" si="9"/>
        <v>4.5183999999999891E-2</v>
      </c>
      <c r="AU24" s="119">
        <f t="shared" si="9"/>
        <v>3.0854999999999855E-2</v>
      </c>
      <c r="AV24" s="119">
        <f t="shared" si="9"/>
        <v>0.33758999999999961</v>
      </c>
      <c r="AW24" s="119">
        <f t="shared" si="9"/>
        <v>6.5800999999999998E-2</v>
      </c>
      <c r="AX24" s="119">
        <f t="shared" si="9"/>
        <v>0</v>
      </c>
      <c r="AY24" s="119">
        <f t="shared" si="9"/>
        <v>0</v>
      </c>
      <c r="AZ24" s="119">
        <f t="shared" si="9"/>
        <v>0</v>
      </c>
      <c r="BA24" s="119">
        <f t="shared" si="9"/>
        <v>0</v>
      </c>
      <c r="BB24" s="119">
        <f t="shared" si="9"/>
        <v>0</v>
      </c>
      <c r="BC24" s="119">
        <f t="shared" si="9"/>
        <v>0</v>
      </c>
      <c r="BD24" s="214"/>
    </row>
    <row r="25" spans="2:56" ht="17.149999999999999" customHeight="1">
      <c r="B25" s="17" t="s">
        <v>122</v>
      </c>
      <c r="C25" s="29">
        <f>1/$A$1*[1]CoreVPAExp!$B$264</f>
        <v>0.90633168259200003</v>
      </c>
      <c r="D25" s="31">
        <f>1/$A$1*[1]CoreVPAExp!$C$264</f>
        <v>0.88198784094400007</v>
      </c>
      <c r="E25" s="31">
        <f>1/$A$1*[1]CoreVPAExp!$D$264</f>
        <v>0.69632846696000006</v>
      </c>
      <c r="F25" s="31">
        <f>1/$A$1*[1]CoreVPAExp!$E$264</f>
        <v>0.57259814382399998</v>
      </c>
      <c r="G25" s="31">
        <f>1/$A$1*[1]CoreVPAExp!$F$264</f>
        <v>0.63748378237600001</v>
      </c>
      <c r="H25" s="31">
        <f>1/$A$1*[1]CoreVPAExp!$G$264</f>
        <v>0.63249421020800001</v>
      </c>
      <c r="I25" s="31">
        <f>1/$A$1*[1]CoreVPAExp!$H$264</f>
        <v>0.56349866339199994</v>
      </c>
      <c r="J25" s="35">
        <f>1/$A$1*[1]CoreVPAExp!$I$264</f>
        <v>0.55063098983199998</v>
      </c>
      <c r="K25" s="35">
        <f>1/$A$1*[1]CoreVPAExp!$J$264</f>
        <v>0.5163137255639999</v>
      </c>
      <c r="L25" s="35">
        <f>1/$A$1*[1]CoreVPAExp!K$264</f>
        <v>0.24017416253600002</v>
      </c>
      <c r="M25" s="31">
        <f>1/$A$1*[1]CoreVPAExp!L$264</f>
        <v>0.27616643731599999</v>
      </c>
      <c r="N25" s="31">
        <f>1/$A$1*[1]CoreVPAExp!M$264</f>
        <v>0.23191380917600002</v>
      </c>
      <c r="O25" s="31">
        <f>1/$A$1*[1]CoreVPAExp!N$264</f>
        <v>0.22393795989599996</v>
      </c>
      <c r="P25" s="31">
        <f>1/$A$1*[1]CoreVPAExp!O$264</f>
        <v>0.20057202796399998</v>
      </c>
      <c r="Q25" s="31">
        <f>1/$A$1*[1]CoreVPAExp!P$264</f>
        <v>0.23123653702799998</v>
      </c>
      <c r="R25" s="31">
        <f>1/$A$1*[1]CoreVPAExp!Q$264</f>
        <v>0.20950636431199998</v>
      </c>
      <c r="S25" s="31">
        <f>1/$A$1*[1]CoreVPAExp!R$264</f>
        <v>0.16726544673999999</v>
      </c>
      <c r="T25" s="31">
        <f>1/$A$1*[1]CoreVPAExp!S$264</f>
        <v>0.14520742045599999</v>
      </c>
      <c r="U25" s="31">
        <f>1/$A$1*[1]CoreVPAExp!T$264</f>
        <v>0.142820329064</v>
      </c>
      <c r="V25" s="31">
        <f>1/$A$1*[1]CoreVPAExp!U$264</f>
        <v>0.13111888437199998</v>
      </c>
      <c r="W25" s="31">
        <f>1/$A$1*[1]CoreVPAExp!V$264</f>
        <v>0</v>
      </c>
      <c r="X25" s="31">
        <f>1/$A$1*[1]CoreVPAExp!W$264</f>
        <v>0</v>
      </c>
      <c r="Y25" s="31">
        <f>1/$A$1*[1]CoreVPAExp!X$264</f>
        <v>0</v>
      </c>
      <c r="Z25" s="31">
        <f>1/$A$1*[1]CoreVPAExp!Y$264</f>
        <v>0</v>
      </c>
      <c r="AA25" s="31">
        <f>1/$A$1*[1]CoreVPAExp!Z$264</f>
        <v>0</v>
      </c>
      <c r="AB25" s="57">
        <f>1/$A$1*[1]CoreVPAExp!AA$264</f>
        <v>0</v>
      </c>
      <c r="AC25" s="15"/>
      <c r="AD25" s="120">
        <f>[1]CoreVPAExp!AB$264</f>
        <v>164.79485199999999</v>
      </c>
      <c r="AE25" s="121">
        <f>[1]CoreVPAExp!AC$264</f>
        <v>165.89242499999997</v>
      </c>
      <c r="AF25" s="121">
        <f>[1]CoreVPAExp!AD$264</f>
        <v>142.04910499999997</v>
      </c>
      <c r="AG25" s="121">
        <f>[1]CoreVPAExp!AE$264</f>
        <v>142.93357</v>
      </c>
      <c r="AH25" s="121">
        <f>[1]CoreVPAExp!AF$264</f>
        <v>179.95830500000005</v>
      </c>
      <c r="AI25" s="121">
        <f>[1]CoreVPAExp!AG$264</f>
        <v>188.28458499999996</v>
      </c>
      <c r="AJ25" s="121">
        <f>[1]CoreVPAExp!AH$264</f>
        <v>166.65962499999998</v>
      </c>
      <c r="AK25" s="121">
        <f>[1]CoreVPAExp!AI$264</f>
        <v>186.40157999999997</v>
      </c>
      <c r="AL25" s="121">
        <f>[1]CoreVPAExp!AJ$264</f>
        <v>191.38714699999997</v>
      </c>
      <c r="AM25" s="121">
        <f>[1]CoreVPAExp!AK$264</f>
        <v>89.295657999999989</v>
      </c>
      <c r="AN25" s="121">
        <f>[1]CoreVPAExp!AL$264</f>
        <v>91.175488999999999</v>
      </c>
      <c r="AO25" s="121">
        <f>[1]CoreVPAExp!AM$264</f>
        <v>78.228005999999993</v>
      </c>
      <c r="AP25" s="121">
        <f>[1]CoreVPAExp!AN$264</f>
        <v>72.030242999999984</v>
      </c>
      <c r="AQ25" s="121">
        <f>[1]CoreVPAExp!AO$264</f>
        <v>68.873570999999984</v>
      </c>
      <c r="AR25" s="121">
        <f>[1]CoreVPAExp!AP$264</f>
        <v>75.951486999999986</v>
      </c>
      <c r="AS25" s="121">
        <f>[1]CoreVPAExp!AQ$264</f>
        <v>73.614931999999996</v>
      </c>
      <c r="AT25" s="121">
        <f>[1]CoreVPAExp!AR$264</f>
        <v>55.380345999999989</v>
      </c>
      <c r="AU25" s="121">
        <f>[1]CoreVPAExp!AS$264</f>
        <v>47.479242999999997</v>
      </c>
      <c r="AV25" s="121">
        <f>[1]CoreVPAExp!AT$264</f>
        <v>49.909235000000002</v>
      </c>
      <c r="AW25" s="121">
        <f>[1]CoreVPAExp!AU$264</f>
        <v>39.967948999999997</v>
      </c>
      <c r="AX25" s="121">
        <f>[1]CoreVPAExp!AV$264</f>
        <v>0</v>
      </c>
      <c r="AY25" s="121">
        <f>[1]CoreVPAExp!AW$264</f>
        <v>0</v>
      </c>
      <c r="AZ25" s="121">
        <f>[1]CoreVPAExp!AX$264</f>
        <v>0</v>
      </c>
      <c r="BA25" s="121">
        <f>[1]CoreVPAExp!AY$264</f>
        <v>0</v>
      </c>
      <c r="BB25" s="121">
        <f>[1]CoreVPAExp!AZ$264</f>
        <v>0</v>
      </c>
      <c r="BC25" s="121">
        <f>[1]CoreVPAExp!BA$264</f>
        <v>0</v>
      </c>
      <c r="BD25" s="214"/>
    </row>
    <row r="26" spans="2:56">
      <c r="B26" s="5" t="s">
        <v>20</v>
      </c>
      <c r="C26" s="48">
        <f>1/$A$1*[1]CoreVPAExp!$B$23</f>
        <v>2.0048347535999999E-2</v>
      </c>
      <c r="D26" s="12">
        <f>1/$A$1*[1]CoreVPAExp!$C$23</f>
        <v>1.7219865795999999E-2</v>
      </c>
      <c r="E26" s="12">
        <f>1/$A$1*[1]CoreVPAExp!$D$23</f>
        <v>1.0516235800000001E-2</v>
      </c>
      <c r="F26" s="12">
        <f>1/$A$1*[1]CoreVPAExp!$E$23</f>
        <v>1.5221339952E-2</v>
      </c>
      <c r="G26" s="12">
        <f>1/$A$1*[1]CoreVPAExp!$F$23</f>
        <v>1.5212376956000001E-2</v>
      </c>
      <c r="H26" s="12">
        <f>1/$A$1*[1]CoreVPAExp!$G$23</f>
        <v>2.1869280971999999E-2</v>
      </c>
      <c r="I26" s="12">
        <f>1/$A$1*[1]CoreVPAExp!$H$23</f>
        <v>2.625044898E-2</v>
      </c>
      <c r="J26" s="38">
        <f>1/$A$1*[1]CoreVPAExp!$I$23</f>
        <v>2.3777995863999996E-2</v>
      </c>
      <c r="K26" s="38">
        <f>1/$A$1*[1]CoreVPAExp!$J$23</f>
        <v>2.4840469976E-2</v>
      </c>
      <c r="L26" s="38">
        <f>1/$A$1*[1]CoreVPAExp!K$23</f>
        <v>1.3226305091999999E-2</v>
      </c>
      <c r="M26" s="12">
        <f>1/$A$1*[1]CoreVPAExp!L$23</f>
        <v>1.4645722251999997E-2</v>
      </c>
      <c r="N26" s="12">
        <f>1/$A$1*[1]CoreVPAExp!M$23</f>
        <v>1.9151885787999999E-2</v>
      </c>
      <c r="O26" s="12">
        <f>1/$A$1*[1]CoreVPAExp!N$23</f>
        <v>4.0052197135999994E-2</v>
      </c>
      <c r="P26" s="12">
        <f>1/$A$1*[1]CoreVPAExp!O$23</f>
        <v>4.2240028879999995E-2</v>
      </c>
      <c r="Q26" s="12">
        <f>1/$A$1*[1]CoreVPAExp!P$23</f>
        <v>5.8363345487999999E-2</v>
      </c>
      <c r="R26" s="12">
        <f>1/$A$1*[1]CoreVPAExp!Q$23</f>
        <v>4.9359995047999997E-2</v>
      </c>
      <c r="S26" s="12">
        <f>1/$A$1*[1]CoreVPAExp!R$23</f>
        <v>2.2630868512E-2</v>
      </c>
      <c r="T26" s="12">
        <f>1/$A$1*[1]CoreVPAExp!S$23</f>
        <v>2.5425640352000001E-2</v>
      </c>
      <c r="U26" s="12">
        <f>1/$A$1*[1]CoreVPAExp!T$23</f>
        <v>2.9990099495999994E-2</v>
      </c>
      <c r="V26" s="12">
        <f>1/$A$1*[1]CoreVPAExp!U$23</f>
        <v>2.4885172871999997E-2</v>
      </c>
      <c r="W26" s="12">
        <f>1/$A$1*[1]CoreVPAExp!V$23</f>
        <v>0</v>
      </c>
      <c r="X26" s="12">
        <f>1/$A$1*[1]CoreVPAExp!W$23</f>
        <v>0</v>
      </c>
      <c r="Y26" s="12">
        <f>1/$A$1*[1]CoreVPAExp!X$23</f>
        <v>0</v>
      </c>
      <c r="Z26" s="12">
        <f>1/$A$1*[1]CoreVPAExp!Y$23</f>
        <v>0</v>
      </c>
      <c r="AA26" s="12">
        <f>1/$A$1*[1]CoreVPAExp!Z$23</f>
        <v>0</v>
      </c>
      <c r="AB26" s="11">
        <f>1/$A$1*[1]CoreVPAExp!AA$23</f>
        <v>0</v>
      </c>
      <c r="AC26" s="4"/>
      <c r="AD26" s="116">
        <f>[1]CoreVPAExp!AB$23</f>
        <v>3.8561809999999994</v>
      </c>
      <c r="AE26" s="117">
        <f>[1]CoreVPAExp!AC$23</f>
        <v>3.1874589999999996</v>
      </c>
      <c r="AF26" s="117">
        <f>[1]CoreVPAExp!AD$23</f>
        <v>1.954923</v>
      </c>
      <c r="AG26" s="117">
        <f>[1]CoreVPAExp!AE$23</f>
        <v>2.9729519999999994</v>
      </c>
      <c r="AH26" s="117">
        <f>[1]CoreVPAExp!AF$23</f>
        <v>3.5192349999999997</v>
      </c>
      <c r="AI26" s="117">
        <f>[1]CoreVPAExp!AG$23</f>
        <v>5.8705889999999998</v>
      </c>
      <c r="AJ26" s="117">
        <f>[1]CoreVPAExp!AH$23</f>
        <v>7.1287799999999999</v>
      </c>
      <c r="AK26" s="117">
        <f>[1]CoreVPAExp!AI$23</f>
        <v>7.2498419999999992</v>
      </c>
      <c r="AL26" s="117">
        <f>[1]CoreVPAExp!AJ$23</f>
        <v>8.749153999999999</v>
      </c>
      <c r="AM26" s="117">
        <f>[1]CoreVPAExp!AK$23</f>
        <v>4.8244790000000002</v>
      </c>
      <c r="AN26" s="117">
        <f>[1]CoreVPAExp!AL$23</f>
        <v>4.8476689999999998</v>
      </c>
      <c r="AO26" s="117">
        <f>[1]CoreVPAExp!AM$23</f>
        <v>6.556152</v>
      </c>
      <c r="AP26" s="117">
        <f>[1]CoreVPAExp!AN$23</f>
        <v>9.396725</v>
      </c>
      <c r="AQ26" s="117">
        <f>[1]CoreVPAExp!AO$23</f>
        <v>8.9385839999999988</v>
      </c>
      <c r="AR26" s="117">
        <f>[1]CoreVPAExp!AP$23</f>
        <v>11.331455</v>
      </c>
      <c r="AS26" s="117">
        <f>[1]CoreVPAExp!AQ$23</f>
        <v>8.1603560000000002</v>
      </c>
      <c r="AT26" s="117">
        <f>[1]CoreVPAExp!AR$23</f>
        <v>4.7402089999999992</v>
      </c>
      <c r="AU26" s="117">
        <f>[1]CoreVPAExp!AS$23</f>
        <v>4.6560390000000007</v>
      </c>
      <c r="AV26" s="117">
        <f>[1]CoreVPAExp!AT$23</f>
        <v>6.9147080000000001</v>
      </c>
      <c r="AW26" s="117">
        <f>[1]CoreVPAExp!AU$23</f>
        <v>5.5957600000000003</v>
      </c>
      <c r="AX26" s="117">
        <f>[1]CoreVPAExp!AV$23</f>
        <v>0</v>
      </c>
      <c r="AY26" s="117">
        <f>[1]CoreVPAExp!AW$23</f>
        <v>0</v>
      </c>
      <c r="AZ26" s="117">
        <f>[1]CoreVPAExp!AX$23</f>
        <v>0</v>
      </c>
      <c r="BA26" s="117">
        <f>[1]CoreVPAExp!AY$23</f>
        <v>0</v>
      </c>
      <c r="BB26" s="117">
        <f>[1]CoreVPAExp!AZ$23</f>
        <v>0</v>
      </c>
      <c r="BC26" s="117">
        <f>[1]CoreVPAExp!BA$23</f>
        <v>0</v>
      </c>
      <c r="BD26" s="214"/>
    </row>
    <row r="27" spans="2:56">
      <c r="B27" s="5" t="s">
        <v>21</v>
      </c>
      <c r="C27" s="48">
        <f>1/$A$1*[1]CoreVPAExp!$B$85</f>
        <v>9.1682277455999994E-2</v>
      </c>
      <c r="D27" s="12">
        <f>1/$A$1*[1]CoreVPAExp!$C$85</f>
        <v>8.9457590236000001E-2</v>
      </c>
      <c r="E27" s="12">
        <f>1/$A$1*[1]CoreVPAExp!$D$85</f>
        <v>6.5361581208000008E-2</v>
      </c>
      <c r="F27" s="12">
        <f>1/$A$1*[1]CoreVPAExp!$E$85</f>
        <v>4.8440563556000002E-2</v>
      </c>
      <c r="G27" s="12">
        <f>1/$A$1*[1]CoreVPAExp!$F$85</f>
        <v>5.9753776908000003E-2</v>
      </c>
      <c r="H27" s="12">
        <f>1/$A$1*[1]CoreVPAExp!$G$85</f>
        <v>5.8775158987999995E-2</v>
      </c>
      <c r="I27" s="12">
        <f>1/$A$1*[1]CoreVPAExp!$H$85</f>
        <v>4.9586658184000001E-2</v>
      </c>
      <c r="J27" s="38">
        <f>1/$A$1*[1]CoreVPAExp!$I$85</f>
        <v>4.4404672368000005E-2</v>
      </c>
      <c r="K27" s="38">
        <f>1/$A$1*[1]CoreVPAExp!$J$85</f>
        <v>3.7232104028000007E-2</v>
      </c>
      <c r="L27" s="38">
        <f>1/$A$1*[1]CoreVPAExp!K$85</f>
        <v>2.2764394435999997E-2</v>
      </c>
      <c r="M27" s="12">
        <f>1/$A$1*[1]CoreVPAExp!L$85</f>
        <v>2.1094721227999998E-2</v>
      </c>
      <c r="N27" s="12">
        <f>1/$A$1*[1]CoreVPAExp!M$85</f>
        <v>1.3205518115999999E-2</v>
      </c>
      <c r="O27" s="12">
        <f>1/$A$1*[1]CoreVPAExp!N$85</f>
        <v>9.5063586799999985E-3</v>
      </c>
      <c r="P27" s="12">
        <f>1/$A$1*[1]CoreVPAExp!O$85</f>
        <v>1.0970588579999999E-2</v>
      </c>
      <c r="Q27" s="12">
        <f>1/$A$1*[1]CoreVPAExp!P$85</f>
        <v>8.956156384E-3</v>
      </c>
      <c r="R27" s="12">
        <f>1/$A$1*[1]CoreVPAExp!Q$85</f>
        <v>7.4475599240000018E-3</v>
      </c>
      <c r="S27" s="12">
        <f>1/$A$1*[1]CoreVPAExp!R$85</f>
        <v>5.660287864E-3</v>
      </c>
      <c r="T27" s="12">
        <f>1/$A$1*[1]CoreVPAExp!S$85</f>
        <v>4.224614631999999E-3</v>
      </c>
      <c r="U27" s="12">
        <f>1/$A$1*[1]CoreVPAExp!T$85</f>
        <v>2.6800634E-3</v>
      </c>
      <c r="V27" s="12">
        <f>1/$A$1*[1]CoreVPAExp!U$85</f>
        <v>2.8936372920000003E-3</v>
      </c>
      <c r="W27" s="12">
        <f>1/$A$1*[1]CoreVPAExp!V$85</f>
        <v>0</v>
      </c>
      <c r="X27" s="12">
        <f>1/$A$1*[1]CoreVPAExp!W$85</f>
        <v>0</v>
      </c>
      <c r="Y27" s="12">
        <f>1/$A$1*[1]CoreVPAExp!X$85</f>
        <v>0</v>
      </c>
      <c r="Z27" s="12">
        <f>1/$A$1*[1]CoreVPAExp!Y$85</f>
        <v>0</v>
      </c>
      <c r="AA27" s="12">
        <f>1/$A$1*[1]CoreVPAExp!Z$85</f>
        <v>0</v>
      </c>
      <c r="AB27" s="11">
        <f>1/$A$1*[1]CoreVPAExp!AA$85</f>
        <v>0</v>
      </c>
      <c r="AC27" s="4"/>
      <c r="AD27" s="116">
        <f>[1]CoreVPAExp!AB$85</f>
        <v>17.249104000000003</v>
      </c>
      <c r="AE27" s="117">
        <f>[1]CoreVPAExp!AC$85</f>
        <v>17.153699</v>
      </c>
      <c r="AF27" s="117">
        <f>[1]CoreVPAExp!AD$85</f>
        <v>13.846119</v>
      </c>
      <c r="AG27" s="117">
        <f>[1]CoreVPAExp!AE$85</f>
        <v>12.183731999999999</v>
      </c>
      <c r="AH27" s="117">
        <f>[1]CoreVPAExp!AF$85</f>
        <v>16.647290000000002</v>
      </c>
      <c r="AI27" s="117">
        <f>[1]CoreVPAExp!AG$85</f>
        <v>15.707485999999999</v>
      </c>
      <c r="AJ27" s="117">
        <f>[1]CoreVPAExp!AH$85</f>
        <v>13.785537999999999</v>
      </c>
      <c r="AK27" s="117">
        <f>[1]CoreVPAExp!AI$85</f>
        <v>14.447165999999999</v>
      </c>
      <c r="AL27" s="117">
        <f>[1]CoreVPAExp!AJ$85</f>
        <v>12.589058999999999</v>
      </c>
      <c r="AM27" s="117">
        <f>[1]CoreVPAExp!AK$85</f>
        <v>7.513871</v>
      </c>
      <c r="AN27" s="117">
        <f>[1]CoreVPAExp!AL$85</f>
        <v>6.8514239999999997</v>
      </c>
      <c r="AO27" s="117">
        <f>[1]CoreVPAExp!AM$85</f>
        <v>4.8819710000000001</v>
      </c>
      <c r="AP27" s="117">
        <f>[1]CoreVPAExp!AN$85</f>
        <v>3.3726029999999998</v>
      </c>
      <c r="AQ27" s="117">
        <f>[1]CoreVPAExp!AO$85</f>
        <v>3.9880599999999999</v>
      </c>
      <c r="AR27" s="117">
        <f>[1]CoreVPAExp!AP$85</f>
        <v>3.1190959999999999</v>
      </c>
      <c r="AS27" s="117">
        <f>[1]CoreVPAExp!AQ$85</f>
        <v>2.0812059999999999</v>
      </c>
      <c r="AT27" s="117">
        <f>[1]CoreVPAExp!AR$85</f>
        <v>1.5871189999999999</v>
      </c>
      <c r="AU27" s="117">
        <f>[1]CoreVPAExp!AS$85</f>
        <v>1.300754</v>
      </c>
      <c r="AV27" s="117">
        <f>[1]CoreVPAExp!AT$85</f>
        <v>0.85449799999999998</v>
      </c>
      <c r="AW27" s="117">
        <f>[1]CoreVPAExp!AU$85</f>
        <v>0.98454999999999993</v>
      </c>
      <c r="AX27" s="117">
        <f>[1]CoreVPAExp!AV$85</f>
        <v>0</v>
      </c>
      <c r="AY27" s="117">
        <f>[1]CoreVPAExp!AW$85</f>
        <v>0</v>
      </c>
      <c r="AZ27" s="117">
        <f>[1]CoreVPAExp!AX$85</f>
        <v>0</v>
      </c>
      <c r="BA27" s="117">
        <f>[1]CoreVPAExp!AY$85</f>
        <v>0</v>
      </c>
      <c r="BB27" s="117">
        <f>[1]CoreVPAExp!AZ$85</f>
        <v>0</v>
      </c>
      <c r="BC27" s="117">
        <f>[1]CoreVPAExp!BA$85</f>
        <v>0</v>
      </c>
      <c r="BD27" s="214"/>
    </row>
    <row r="28" spans="2:56">
      <c r="B28" s="5" t="s">
        <v>22</v>
      </c>
      <c r="C28" s="48">
        <f>1/$A$1*[1]CoreVPAExp!$B$91</f>
        <v>3.6187146155999987E-2</v>
      </c>
      <c r="D28" s="12">
        <f>1/$A$1*[1]CoreVPAExp!$C$91</f>
        <v>4.4040399899999999E-2</v>
      </c>
      <c r="E28" s="12">
        <f>1/$A$1*[1]CoreVPAExp!$D$91</f>
        <v>3.8311108779999999E-2</v>
      </c>
      <c r="F28" s="12">
        <f>1/$A$1*[1]CoreVPAExp!$E$91</f>
        <v>4.2638785279999994E-2</v>
      </c>
      <c r="G28" s="12">
        <f>1/$A$1*[1]CoreVPAExp!$F$91</f>
        <v>5.1172379495999995E-2</v>
      </c>
      <c r="H28" s="12">
        <f>1/$A$1*[1]CoreVPAExp!$G$91</f>
        <v>5.3472624883999988E-2</v>
      </c>
      <c r="I28" s="12">
        <f>1/$A$1*[1]CoreVPAExp!$H$91</f>
        <v>3.9359653339999995E-2</v>
      </c>
      <c r="J28" s="38">
        <f>1/$A$1*[1]CoreVPAExp!$I$91</f>
        <v>4.1649243635999991E-2</v>
      </c>
      <c r="K28" s="38">
        <f>1/$A$1*[1]CoreVPAExp!$J$91</f>
        <v>4.5233713447999993E-2</v>
      </c>
      <c r="L28" s="38">
        <f>1/$A$1*[1]CoreVPAExp!K$91</f>
        <v>2.5050085311999995E-2</v>
      </c>
      <c r="M28" s="12">
        <f>1/$A$1*[1]CoreVPAExp!L$91</f>
        <v>2.9884043139999997E-2</v>
      </c>
      <c r="N28" s="12">
        <f>1/$A$1*[1]CoreVPAExp!M$91</f>
        <v>2.4297758156000004E-2</v>
      </c>
      <c r="O28" s="12">
        <f>1/$A$1*[1]CoreVPAExp!N$91</f>
        <v>2.7478046988E-2</v>
      </c>
      <c r="P28" s="12">
        <f>1/$A$1*[1]CoreVPAExp!O$91</f>
        <v>2.3855397607999998E-2</v>
      </c>
      <c r="Q28" s="12">
        <f>1/$A$1*[1]CoreVPAExp!P$91</f>
        <v>1.752867004E-2</v>
      </c>
      <c r="R28" s="12">
        <f>1/$A$1*[1]CoreVPAExp!Q$91</f>
        <v>1.1862301331999999E-2</v>
      </c>
      <c r="S28" s="12">
        <f>1/$A$1*[1]CoreVPAExp!R$91</f>
        <v>1.1265659272E-2</v>
      </c>
      <c r="T28" s="12">
        <f>1/$A$1*[1]CoreVPAExp!S$91</f>
        <v>8.1984765519999992E-3</v>
      </c>
      <c r="U28" s="12">
        <f>1/$A$1*[1]CoreVPAExp!T$91</f>
        <v>6.1686181479999993E-3</v>
      </c>
      <c r="V28" s="12">
        <f>1/$A$1*[1]CoreVPAExp!U$91</f>
        <v>4.5336185999999999E-3</v>
      </c>
      <c r="W28" s="12">
        <f>1/$A$1*[1]CoreVPAExp!V$91</f>
        <v>0</v>
      </c>
      <c r="X28" s="12">
        <f>1/$A$1*[1]CoreVPAExp!W$91</f>
        <v>0</v>
      </c>
      <c r="Y28" s="12">
        <f>1/$A$1*[1]CoreVPAExp!X$91</f>
        <v>0</v>
      </c>
      <c r="Z28" s="12">
        <f>1/$A$1*[1]CoreVPAExp!Y$91</f>
        <v>0</v>
      </c>
      <c r="AA28" s="12">
        <f>1/$A$1*[1]CoreVPAExp!Z$91</f>
        <v>0</v>
      </c>
      <c r="AB28" s="11">
        <f>1/$A$1*[1]CoreVPAExp!AA$91</f>
        <v>0</v>
      </c>
      <c r="AC28" s="4"/>
      <c r="AD28" s="116">
        <f>[1]CoreVPAExp!AB$91</f>
        <v>6.7982019999999999</v>
      </c>
      <c r="AE28" s="117">
        <f>[1]CoreVPAExp!AC$91</f>
        <v>8.5898939999999993</v>
      </c>
      <c r="AF28" s="117">
        <f>[1]CoreVPAExp!AD$91</f>
        <v>8.0711689999999994</v>
      </c>
      <c r="AG28" s="117">
        <f>[1]CoreVPAExp!AE$91</f>
        <v>10.35066</v>
      </c>
      <c r="AH28" s="117">
        <f>[1]CoreVPAExp!AF$91</f>
        <v>13.468589</v>
      </c>
      <c r="AI28" s="117">
        <f>[1]CoreVPAExp!AG$91</f>
        <v>14.673977000000001</v>
      </c>
      <c r="AJ28" s="117">
        <f>[1]CoreVPAExp!AH$91</f>
        <v>11.246371999999999</v>
      </c>
      <c r="AK28" s="117">
        <f>[1]CoreVPAExp!AI$91</f>
        <v>13.530110000000001</v>
      </c>
      <c r="AL28" s="117">
        <f>[1]CoreVPAExp!AJ$91</f>
        <v>15.840809999999998</v>
      </c>
      <c r="AM28" s="117">
        <f>[1]CoreVPAExp!AK$91</f>
        <v>8.1300219999999985</v>
      </c>
      <c r="AN28" s="117">
        <f>[1]CoreVPAExp!AL$91</f>
        <v>9.5352309999999996</v>
      </c>
      <c r="AO28" s="117">
        <f>[1]CoreVPAExp!AM$91</f>
        <v>8.4410039999999995</v>
      </c>
      <c r="AP28" s="117">
        <f>[1]CoreVPAExp!AN$91</f>
        <v>9.0688319999999987</v>
      </c>
      <c r="AQ28" s="117">
        <f>[1]CoreVPAExp!AO$91</f>
        <v>7.9821959999999992</v>
      </c>
      <c r="AR28" s="117">
        <f>[1]CoreVPAExp!AP$91</f>
        <v>6.2062219999999995</v>
      </c>
      <c r="AS28" s="117">
        <f>[1]CoreVPAExp!AQ$91</f>
        <v>4.0355249999999998</v>
      </c>
      <c r="AT28" s="117">
        <f>[1]CoreVPAExp!AR$91</f>
        <v>3.6670929999999999</v>
      </c>
      <c r="AU28" s="117">
        <f>[1]CoreVPAExp!AS$91</f>
        <v>2.7912679999999996</v>
      </c>
      <c r="AV28" s="117">
        <f>[1]CoreVPAExp!AT$91</f>
        <v>2.2440669999999998</v>
      </c>
      <c r="AW28" s="117">
        <f>[1]CoreVPAExp!AU$91</f>
        <v>1.5649089999999999</v>
      </c>
      <c r="AX28" s="117">
        <f>[1]CoreVPAExp!AV$91</f>
        <v>0</v>
      </c>
      <c r="AY28" s="117">
        <f>[1]CoreVPAExp!AW$91</f>
        <v>0</v>
      </c>
      <c r="AZ28" s="117">
        <f>[1]CoreVPAExp!AX$91</f>
        <v>0</v>
      </c>
      <c r="BA28" s="117">
        <f>[1]CoreVPAExp!AY$91</f>
        <v>0</v>
      </c>
      <c r="BB28" s="117">
        <f>[1]CoreVPAExp!AZ$91</f>
        <v>0</v>
      </c>
      <c r="BC28" s="117">
        <f>[1]CoreVPAExp!BA$91</f>
        <v>0</v>
      </c>
      <c r="BD28" s="214"/>
    </row>
    <row r="29" spans="2:56">
      <c r="B29" s="5" t="s">
        <v>60</v>
      </c>
      <c r="C29" s="48">
        <f>1/$A$1*[1]CoreVPAExp!$B$94</f>
        <v>2.9200670604000001E-2</v>
      </c>
      <c r="D29" s="12">
        <f>1/$A$1*[1]CoreVPAExp!$C$94</f>
        <v>3.3110977872E-2</v>
      </c>
      <c r="E29" s="12">
        <f>1/$A$1*[1]CoreVPAExp!$D$94</f>
        <v>2.38592228E-2</v>
      </c>
      <c r="F29" s="12">
        <f>1/$A$1*[1]CoreVPAExp!$E$94</f>
        <v>1.8571917980000002E-2</v>
      </c>
      <c r="G29" s="12">
        <f>1/$A$1*[1]CoreVPAExp!$F$94</f>
        <v>3.4903486631999998E-2</v>
      </c>
      <c r="H29" s="12">
        <f>1/$A$1*[1]CoreVPAExp!$G$94</f>
        <v>2.5697381275999999E-2</v>
      </c>
      <c r="I29" s="12">
        <f>1/$A$1*[1]CoreVPAExp!$H$94</f>
        <v>2.1924443884000003E-2</v>
      </c>
      <c r="J29" s="38">
        <f>1/$A$1*[1]CoreVPAExp!$I$94</f>
        <v>2.6162870440000006E-2</v>
      </c>
      <c r="K29" s="38">
        <f>1/$A$1*[1]CoreVPAExp!$J$94</f>
        <v>2.4141314428000001E-2</v>
      </c>
      <c r="L29" s="38">
        <f>1/$A$1*[1]CoreVPAExp!K$94</f>
        <v>1.1910499607999999E-2</v>
      </c>
      <c r="M29" s="12">
        <f>1/$A$1*[1]CoreVPAExp!L$94</f>
        <v>1.0151976884E-2</v>
      </c>
      <c r="N29" s="12">
        <f>1/$A$1*[1]CoreVPAExp!M$94</f>
        <v>4.61189988E-3</v>
      </c>
      <c r="O29" s="12">
        <f>1/$A$1*[1]CoreVPAExp!N$94</f>
        <v>3.714758068E-3</v>
      </c>
      <c r="P29" s="12">
        <f>1/$A$1*[1]CoreVPAExp!O$94</f>
        <v>3.6753135439999999E-3</v>
      </c>
      <c r="Q29" s="12">
        <f>1/$A$1*[1]CoreVPAExp!P$94</f>
        <v>6.2168793119999994E-3</v>
      </c>
      <c r="R29" s="12">
        <f>1/$A$1*[1]CoreVPAExp!Q$94</f>
        <v>4.9443923480000001E-3</v>
      </c>
      <c r="S29" s="12">
        <f>1/$A$1*[1]CoreVPAExp!R$94</f>
        <v>7.0952071400000004E-3</v>
      </c>
      <c r="T29" s="12">
        <f>1/$A$1*[1]CoreVPAExp!S$94</f>
        <v>5.7461321119999997E-3</v>
      </c>
      <c r="U29" s="12">
        <f>1/$A$1*[1]CoreVPAExp!T$94</f>
        <v>5.969389971999999E-3</v>
      </c>
      <c r="V29" s="12">
        <f>1/$A$1*[1]CoreVPAExp!U$94</f>
        <v>5.4522302800000004E-3</v>
      </c>
      <c r="W29" s="12">
        <f>1/$A$1*[1]CoreVPAExp!V$94</f>
        <v>0</v>
      </c>
      <c r="X29" s="12">
        <f>1/$A$1*[1]CoreVPAExp!W$94</f>
        <v>0</v>
      </c>
      <c r="Y29" s="12">
        <f>1/$A$1*[1]CoreVPAExp!X$94</f>
        <v>0</v>
      </c>
      <c r="Z29" s="12">
        <f>1/$A$1*[1]CoreVPAExp!Y$94</f>
        <v>0</v>
      </c>
      <c r="AA29" s="12">
        <f>1/$A$1*[1]CoreVPAExp!Z$94</f>
        <v>0</v>
      </c>
      <c r="AB29" s="11">
        <f>1/$A$1*[1]CoreVPAExp!AA$94</f>
        <v>0</v>
      </c>
      <c r="AC29" s="4"/>
      <c r="AD29" s="116">
        <f>[1]CoreVPAExp!AB$94</f>
        <v>5.7109709999999989</v>
      </c>
      <c r="AE29" s="117">
        <f>[1]CoreVPAExp!AC$94</f>
        <v>6.7126919999999997</v>
      </c>
      <c r="AF29" s="117">
        <f>[1]CoreVPAExp!AD$94</f>
        <v>4.8735359999999996</v>
      </c>
      <c r="AG29" s="117">
        <f>[1]CoreVPAExp!AE$94</f>
        <v>4.6405659999999997</v>
      </c>
      <c r="AH29" s="117">
        <f>[1]CoreVPAExp!AF$94</f>
        <v>11.497833</v>
      </c>
      <c r="AI29" s="117">
        <f>[1]CoreVPAExp!AG$94</f>
        <v>8.7355830000000001</v>
      </c>
      <c r="AJ29" s="117">
        <f>[1]CoreVPAExp!AH$94</f>
        <v>8.2932020000000009</v>
      </c>
      <c r="AK29" s="117">
        <f>[1]CoreVPAExp!AI$94</f>
        <v>10.633645</v>
      </c>
      <c r="AL29" s="117">
        <f>[1]CoreVPAExp!AJ$94</f>
        <v>11.221629999999998</v>
      </c>
      <c r="AM29" s="117">
        <f>[1]CoreVPAExp!AK$94</f>
        <v>5.0834229999999989</v>
      </c>
      <c r="AN29" s="117">
        <f>[1]CoreVPAExp!AL$94</f>
        <v>4.4192210000000003</v>
      </c>
      <c r="AO29" s="117">
        <f>[1]CoreVPAExp!AM$94</f>
        <v>2.0387229999999996</v>
      </c>
      <c r="AP29" s="117">
        <f>[1]CoreVPAExp!AN$94</f>
        <v>1.4691269999999998</v>
      </c>
      <c r="AQ29" s="117">
        <f>[1]CoreVPAExp!AO$94</f>
        <v>1.4690639999999999</v>
      </c>
      <c r="AR29" s="117">
        <f>[1]CoreVPAExp!AP$94</f>
        <v>2.5028679999999994</v>
      </c>
      <c r="AS29" s="117">
        <f>[1]CoreVPAExp!AQ$94</f>
        <v>1.7688009999999998</v>
      </c>
      <c r="AT29" s="117">
        <f>[1]CoreVPAExp!AR$94</f>
        <v>2.5238609999999997</v>
      </c>
      <c r="AU29" s="117">
        <f>[1]CoreVPAExp!AS$94</f>
        <v>1.8911300000000002</v>
      </c>
      <c r="AV29" s="117">
        <f>[1]CoreVPAExp!AT$94</f>
        <v>2.1718420000000003</v>
      </c>
      <c r="AW29" s="117">
        <f>[1]CoreVPAExp!AU$94</f>
        <v>1.9678959999999999</v>
      </c>
      <c r="AX29" s="117">
        <f>[1]CoreVPAExp!AV$94</f>
        <v>0</v>
      </c>
      <c r="AY29" s="117">
        <f>[1]CoreVPAExp!AW$94</f>
        <v>0</v>
      </c>
      <c r="AZ29" s="117">
        <f>[1]CoreVPAExp!AX$94</f>
        <v>0</v>
      </c>
      <c r="BA29" s="117">
        <f>[1]CoreVPAExp!AY$94</f>
        <v>0</v>
      </c>
      <c r="BB29" s="117">
        <f>[1]CoreVPAExp!AZ$94</f>
        <v>0</v>
      </c>
      <c r="BC29" s="117">
        <f>[1]CoreVPAExp!BA$94</f>
        <v>0</v>
      </c>
      <c r="BD29" s="214"/>
    </row>
    <row r="30" spans="2:56">
      <c r="B30" s="5" t="s">
        <v>46</v>
      </c>
      <c r="C30" s="48">
        <f>1/$A$1*[1]CoreVPAExp!$B$112</f>
        <v>3.8106183471999996E-2</v>
      </c>
      <c r="D30" s="12">
        <f>1/$A$1*[1]CoreVPAExp!$C$112</f>
        <v>3.6661791852000004E-2</v>
      </c>
      <c r="E30" s="12">
        <f>1/$A$1*[1]CoreVPAExp!$D$112</f>
        <v>2.0814122784000001E-2</v>
      </c>
      <c r="F30" s="12">
        <f>1/$A$1*[1]CoreVPAExp!$E$112</f>
        <v>2.2612990400000001E-2</v>
      </c>
      <c r="G30" s="12">
        <f>1/$A$1*[1]CoreVPAExp!$F$112</f>
        <v>1.4001726284000001E-2</v>
      </c>
      <c r="H30" s="12">
        <f>1/$A$1*[1]CoreVPAExp!$G$112</f>
        <v>1.7324453327999999E-2</v>
      </c>
      <c r="I30" s="12">
        <f>1/$A$1*[1]CoreVPAExp!$H$112</f>
        <v>1.4013951588000001E-2</v>
      </c>
      <c r="J30" s="38">
        <f>1/$A$1*[1]CoreVPAExp!$I$112</f>
        <v>1.5640026584000002E-2</v>
      </c>
      <c r="K30" s="38">
        <f>1/$A$1*[1]CoreVPAExp!$J$112</f>
        <v>1.0459012564E-2</v>
      </c>
      <c r="L30" s="38">
        <f>1/$A$1*[1]CoreVPAExp!K$112</f>
        <v>4.147168116000001E-3</v>
      </c>
      <c r="M30" s="12">
        <f>1/$A$1*[1]CoreVPAExp!L$112</f>
        <v>3.3323584840000003E-3</v>
      </c>
      <c r="N30" s="12">
        <f>1/$A$1*[1]CoreVPAExp!M$112</f>
        <v>1.923589668E-3</v>
      </c>
      <c r="O30" s="12">
        <f>1/$A$1*[1]CoreVPAExp!N$112</f>
        <v>2.0728715280000001E-3</v>
      </c>
      <c r="P30" s="12">
        <f>1/$A$1*[1]CoreVPAExp!O$112</f>
        <v>5.2603459999999997E-4</v>
      </c>
      <c r="Q30" s="12">
        <f>1/$A$1*[1]CoreVPAExp!P$112</f>
        <v>1.028339676E-3</v>
      </c>
      <c r="R30" s="12">
        <f>1/$A$1*[1]CoreVPAExp!Q$112</f>
        <v>6.5720818800000006E-4</v>
      </c>
      <c r="S30" s="12">
        <f>1/$A$1*[1]CoreVPAExp!R$112</f>
        <v>1.314212536E-3</v>
      </c>
      <c r="T30" s="12">
        <f>1/$A$1*[1]CoreVPAExp!S$112</f>
        <v>8.2349066800000001E-4</v>
      </c>
      <c r="U30" s="12">
        <f>1/$A$1*[1]CoreVPAExp!T$112</f>
        <v>9.8523516000000011E-4</v>
      </c>
      <c r="V30" s="12">
        <f>1/$A$1*[1]CoreVPAExp!U$112</f>
        <v>2.8453006400000003E-4</v>
      </c>
      <c r="W30" s="12">
        <f>1/$A$1*[1]CoreVPAExp!V$112</f>
        <v>0</v>
      </c>
      <c r="X30" s="12">
        <f>1/$A$1*[1]CoreVPAExp!W$112</f>
        <v>0</v>
      </c>
      <c r="Y30" s="12">
        <f>1/$A$1*[1]CoreVPAExp!X$112</f>
        <v>0</v>
      </c>
      <c r="Z30" s="12">
        <f>1/$A$1*[1]CoreVPAExp!Y$112</f>
        <v>0</v>
      </c>
      <c r="AA30" s="12">
        <f>1/$A$1*[1]CoreVPAExp!Z$112</f>
        <v>0</v>
      </c>
      <c r="AB30" s="11">
        <f>1/$A$1*[1]CoreVPAExp!AA$112</f>
        <v>0</v>
      </c>
      <c r="AC30" s="4"/>
      <c r="AD30" s="116">
        <f>[1]CoreVPAExp!AB$112</f>
        <v>6.9437629999999997</v>
      </c>
      <c r="AE30" s="117">
        <f>[1]CoreVPAExp!AC$112</f>
        <v>6.9129480000000001</v>
      </c>
      <c r="AF30" s="117">
        <f>[1]CoreVPAExp!AD$112</f>
        <v>3.8956709999999997</v>
      </c>
      <c r="AG30" s="117">
        <f>[1]CoreVPAExp!AE$112</f>
        <v>5.0881949999999998</v>
      </c>
      <c r="AH30" s="117">
        <f>[1]CoreVPAExp!AF$112</f>
        <v>5.1971609999999995</v>
      </c>
      <c r="AI30" s="117">
        <f>[1]CoreVPAExp!AG$112</f>
        <v>7.0879000000000003</v>
      </c>
      <c r="AJ30" s="117">
        <f>[1]CoreVPAExp!AH$112</f>
        <v>6.1257969999999995</v>
      </c>
      <c r="AK30" s="117">
        <f>[1]CoreVPAExp!AI$112</f>
        <v>7.8522809999999996</v>
      </c>
      <c r="AL30" s="117">
        <f>[1]CoreVPAExp!AJ$112</f>
        <v>5.5588230000000003</v>
      </c>
      <c r="AM30" s="117">
        <f>[1]CoreVPAExp!AK$112</f>
        <v>2.022418</v>
      </c>
      <c r="AN30" s="117">
        <f>[1]CoreVPAExp!AL$112</f>
        <v>1.546961</v>
      </c>
      <c r="AO30" s="117">
        <f>[1]CoreVPAExp!AM$112</f>
        <v>0.90462199999999993</v>
      </c>
      <c r="AP30" s="117">
        <f>[1]CoreVPAExp!AN$112</f>
        <v>0.94839799999999996</v>
      </c>
      <c r="AQ30" s="117">
        <f>[1]CoreVPAExp!AO$112</f>
        <v>0.19487699999999999</v>
      </c>
      <c r="AR30" s="117">
        <f>[1]CoreVPAExp!AP$112</f>
        <v>0.43020999999999998</v>
      </c>
      <c r="AS30" s="117">
        <f>[1]CoreVPAExp!AQ$112</f>
        <v>0.26627400000000001</v>
      </c>
      <c r="AT30" s="117">
        <f>[1]CoreVPAExp!AR$112</f>
        <v>0.54220499999999994</v>
      </c>
      <c r="AU30" s="117">
        <f>[1]CoreVPAExp!AS$112</f>
        <v>0.34222799999999998</v>
      </c>
      <c r="AV30" s="117">
        <f>[1]CoreVPAExp!AT$112</f>
        <v>0.460505</v>
      </c>
      <c r="AW30" s="117">
        <f>[1]CoreVPAExp!AU$112</f>
        <v>0.128916</v>
      </c>
      <c r="AX30" s="117">
        <f>[1]CoreVPAExp!AV$112</f>
        <v>0</v>
      </c>
      <c r="AY30" s="117">
        <f>[1]CoreVPAExp!AW$112</f>
        <v>0</v>
      </c>
      <c r="AZ30" s="117">
        <f>[1]CoreVPAExp!AX$112</f>
        <v>0</v>
      </c>
      <c r="BA30" s="117">
        <f>[1]CoreVPAExp!AY$112</f>
        <v>0</v>
      </c>
      <c r="BB30" s="117">
        <f>[1]CoreVPAExp!AZ$112</f>
        <v>0</v>
      </c>
      <c r="BC30" s="117">
        <f>[1]CoreVPAExp!BA$112</f>
        <v>0</v>
      </c>
      <c r="BD30" s="214"/>
    </row>
    <row r="31" spans="2:56">
      <c r="B31" s="5" t="s">
        <v>26</v>
      </c>
      <c r="C31" s="48">
        <f>1/$A$1*[1]CoreVPAExp!$B$114</f>
        <v>0.29689956587200006</v>
      </c>
      <c r="D31" s="12">
        <f>1/$A$1*[1]CoreVPAExp!$C$114</f>
        <v>0.27944394914800003</v>
      </c>
      <c r="E31" s="12">
        <f>1/$A$1*[1]CoreVPAExp!$D$114</f>
        <v>0.23923226689600002</v>
      </c>
      <c r="F31" s="12">
        <f>1/$A$1*[1]CoreVPAExp!$E$114</f>
        <v>0.20424507877199999</v>
      </c>
      <c r="G31" s="12">
        <f>1/$A$1*[1]CoreVPAExp!$F$114</f>
        <v>0.20370629101200002</v>
      </c>
      <c r="H31" s="12">
        <f>1/$A$1*[1]CoreVPAExp!$G$114</f>
        <v>0.19738417963600002</v>
      </c>
      <c r="I31" s="12">
        <f>1/$A$1*[1]CoreVPAExp!$H$114</f>
        <v>0.17857959512400001</v>
      </c>
      <c r="J31" s="38">
        <f>1/$A$1*[1]CoreVPAExp!$I$114</f>
        <v>0.17969549948000002</v>
      </c>
      <c r="K31" s="38">
        <f>1/$A$1*[1]CoreVPAExp!$J$114</f>
        <v>0.17675250163200001</v>
      </c>
      <c r="L31" s="38">
        <f>1/$A$1*[1]CoreVPAExp!K$114</f>
        <v>8.4795807795999989E-2</v>
      </c>
      <c r="M31" s="12">
        <f>1/$A$1*[1]CoreVPAExp!L$114</f>
        <v>9.6887035055999993E-2</v>
      </c>
      <c r="N31" s="12">
        <f>1/$A$1*[1]CoreVPAExp!M$114</f>
        <v>7.1074525368000005E-2</v>
      </c>
      <c r="O31" s="12">
        <f>1/$A$1*[1]CoreVPAExp!N$114</f>
        <v>6.1435073195999994E-2</v>
      </c>
      <c r="P31" s="12">
        <f>1/$A$1*[1]CoreVPAExp!O$114</f>
        <v>5.9368712535999998E-2</v>
      </c>
      <c r="Q31" s="12">
        <f>1/$A$1*[1]CoreVPAExp!P$114</f>
        <v>6.9332148675999988E-2</v>
      </c>
      <c r="R31" s="12">
        <f>1/$A$1*[1]CoreVPAExp!Q$114</f>
        <v>7.5400800384000002E-2</v>
      </c>
      <c r="S31" s="12">
        <f>1/$A$1*[1]CoreVPAExp!R$114</f>
        <v>6.2748789796000001E-2</v>
      </c>
      <c r="T31" s="12">
        <f>1/$A$1*[1]CoreVPAExp!S$114</f>
        <v>4.5825203591999999E-2</v>
      </c>
      <c r="U31" s="12">
        <f>1/$A$1*[1]CoreVPAExp!T$114</f>
        <v>3.9634218819999997E-2</v>
      </c>
      <c r="V31" s="12">
        <f>1/$A$1*[1]CoreVPAExp!U$114</f>
        <v>4.2542435796000005E-2</v>
      </c>
      <c r="W31" s="12">
        <f>1/$A$1*[1]CoreVPAExp!V$114</f>
        <v>0</v>
      </c>
      <c r="X31" s="12">
        <f>1/$A$1*[1]CoreVPAExp!W$114</f>
        <v>0</v>
      </c>
      <c r="Y31" s="12">
        <f>1/$A$1*[1]CoreVPAExp!X$114</f>
        <v>0</v>
      </c>
      <c r="Z31" s="12">
        <f>1/$A$1*[1]CoreVPAExp!Y$114</f>
        <v>0</v>
      </c>
      <c r="AA31" s="12">
        <f>1/$A$1*[1]CoreVPAExp!Z$114</f>
        <v>0</v>
      </c>
      <c r="AB31" s="11">
        <f>1/$A$1*[1]CoreVPAExp!AA$114</f>
        <v>0</v>
      </c>
      <c r="AC31" s="4"/>
      <c r="AD31" s="116">
        <f>[1]CoreVPAExp!AB$114</f>
        <v>59.366779999999999</v>
      </c>
      <c r="AE31" s="117">
        <f>[1]CoreVPAExp!AC$114</f>
        <v>56.643653999999991</v>
      </c>
      <c r="AF31" s="117">
        <f>[1]CoreVPAExp!AD$114</f>
        <v>53.513712999999996</v>
      </c>
      <c r="AG31" s="117">
        <f>[1]CoreVPAExp!AE$114</f>
        <v>54.417802999999999</v>
      </c>
      <c r="AH31" s="117">
        <f>[1]CoreVPAExp!AF$114</f>
        <v>59.141432999999999</v>
      </c>
      <c r="AI31" s="117">
        <f>[1]CoreVPAExp!AG$114</f>
        <v>60.887991</v>
      </c>
      <c r="AJ31" s="117">
        <f>[1]CoreVPAExp!AH$114</f>
        <v>54.217712999999996</v>
      </c>
      <c r="AK31" s="117">
        <f>[1]CoreVPAExp!AI$114</f>
        <v>64.003098999999992</v>
      </c>
      <c r="AL31" s="117">
        <f>[1]CoreVPAExp!AJ$114</f>
        <v>69.268516000000005</v>
      </c>
      <c r="AM31" s="117">
        <f>[1]CoreVPAExp!AK$114</f>
        <v>31.333549999999999</v>
      </c>
      <c r="AN31" s="117">
        <f>[1]CoreVPAExp!AL$114</f>
        <v>32.858007000000001</v>
      </c>
      <c r="AO31" s="117">
        <f>[1]CoreVPAExp!AM$114</f>
        <v>25.375490999999997</v>
      </c>
      <c r="AP31" s="117">
        <f>[1]CoreVPAExp!AN$114</f>
        <v>21.768521999999997</v>
      </c>
      <c r="AQ31" s="117">
        <f>[1]CoreVPAExp!AO$114</f>
        <v>22.335086</v>
      </c>
      <c r="AR31" s="117">
        <f>[1]CoreVPAExp!AP$114</f>
        <v>25.843977999999996</v>
      </c>
      <c r="AS31" s="117">
        <f>[1]CoreVPAExp!AQ$114</f>
        <v>24.524248</v>
      </c>
      <c r="AT31" s="117">
        <f>[1]CoreVPAExp!AR$114</f>
        <v>21.268946999999997</v>
      </c>
      <c r="AU31" s="117">
        <f>[1]CoreVPAExp!AS$114</f>
        <v>15.114176999999998</v>
      </c>
      <c r="AV31" s="117">
        <f>[1]CoreVPAExp!AT$114</f>
        <v>14.393973000000001</v>
      </c>
      <c r="AW31" s="117">
        <f>[1]CoreVPAExp!AU$114</f>
        <v>14.873213999999999</v>
      </c>
      <c r="AX31" s="117">
        <f>[1]CoreVPAExp!AV$114</f>
        <v>0</v>
      </c>
      <c r="AY31" s="117">
        <f>[1]CoreVPAExp!AW$114</f>
        <v>0</v>
      </c>
      <c r="AZ31" s="117">
        <f>[1]CoreVPAExp!AX$114</f>
        <v>0</v>
      </c>
      <c r="BA31" s="117">
        <f>[1]CoreVPAExp!AY$114</f>
        <v>0</v>
      </c>
      <c r="BB31" s="117">
        <f>[1]CoreVPAExp!AZ$114</f>
        <v>0</v>
      </c>
      <c r="BC31" s="117">
        <f>[1]CoreVPAExp!BA$114</f>
        <v>0</v>
      </c>
      <c r="BD31" s="214"/>
    </row>
    <row r="32" spans="2:56">
      <c r="B32" s="5" t="s">
        <v>33</v>
      </c>
      <c r="C32" s="48">
        <f>1/$A$1*[1]CoreVPAExp!$B$160</f>
        <v>4.4410216647999996E-2</v>
      </c>
      <c r="D32" s="12">
        <f>1/$A$1*[1]CoreVPAExp!$C$160</f>
        <v>3.6914786187999996E-2</v>
      </c>
      <c r="E32" s="12">
        <f>1/$A$1*[1]CoreVPAExp!$D$160</f>
        <v>2.7558033859999997E-2</v>
      </c>
      <c r="F32" s="12">
        <f>1/$A$1*[1]CoreVPAExp!$E$160</f>
        <v>1.3861186387999999E-2</v>
      </c>
      <c r="G32" s="12">
        <f>1/$A$1*[1]CoreVPAExp!$F$160</f>
        <v>1.7856539176000004E-2</v>
      </c>
      <c r="H32" s="12">
        <f>1/$A$1*[1]CoreVPAExp!$G$160</f>
        <v>1.4993754300000002E-2</v>
      </c>
      <c r="I32" s="12">
        <f>1/$A$1*[1]CoreVPAExp!$H$160</f>
        <v>2.3219150835999999E-2</v>
      </c>
      <c r="J32" s="38">
        <f>1/$A$1*[1]CoreVPAExp!$I$160</f>
        <v>3.7961161671999998E-2</v>
      </c>
      <c r="K32" s="38">
        <f>1/$A$1*[1]CoreVPAExp!$J$160</f>
        <v>3.5886796400000004E-2</v>
      </c>
      <c r="L32" s="38">
        <f>1/$A$1*[1]CoreVPAExp!K$160</f>
        <v>2.1507497284000001E-2</v>
      </c>
      <c r="M32" s="12">
        <f>1/$A$1*[1]CoreVPAExp!L$160</f>
        <v>1.7436387136000001E-2</v>
      </c>
      <c r="N32" s="12">
        <f>1/$A$1*[1]CoreVPAExp!M$160</f>
        <v>2.5107003963999997E-2</v>
      </c>
      <c r="O32" s="12">
        <f>1/$A$1*[1]CoreVPAExp!N$160</f>
        <v>1.0852251116000002E-2</v>
      </c>
      <c r="P32" s="12">
        <f>1/$A$1*[1]CoreVPAExp!O$160</f>
        <v>1.15358152E-4</v>
      </c>
      <c r="Q32" s="12">
        <f>1/$A$1*[1]CoreVPAExp!P$160</f>
        <v>1.1723195119999999E-3</v>
      </c>
      <c r="R32" s="12">
        <f>1/$A$1*[1]CoreVPAExp!Q$160</f>
        <v>2.2680359519999999E-3</v>
      </c>
      <c r="S32" s="12">
        <f>1/$A$1*[1]CoreVPAExp!R$160</f>
        <v>3.1857720439999997E-3</v>
      </c>
      <c r="T32" s="12">
        <f>1/$A$1*[1]CoreVPAExp!S$160</f>
        <v>2.1002272199999996E-3</v>
      </c>
      <c r="U32" s="12">
        <f>1/$A$1*[1]CoreVPAExp!T$160</f>
        <v>2.2079923319999997E-3</v>
      </c>
      <c r="V32" s="12">
        <f>1/$A$1*[1]CoreVPAExp!U$160</f>
        <v>1.806682332E-3</v>
      </c>
      <c r="W32" s="12">
        <f>1/$A$1*[1]CoreVPAExp!V$160</f>
        <v>0</v>
      </c>
      <c r="X32" s="12">
        <f>1/$A$1*[1]CoreVPAExp!W$160</f>
        <v>0</v>
      </c>
      <c r="Y32" s="12">
        <f>1/$A$1*[1]CoreVPAExp!X$160</f>
        <v>0</v>
      </c>
      <c r="Z32" s="12">
        <f>1/$A$1*[1]CoreVPAExp!Y$160</f>
        <v>0</v>
      </c>
      <c r="AA32" s="12">
        <f>1/$A$1*[1]CoreVPAExp!Z$160</f>
        <v>0</v>
      </c>
      <c r="AB32" s="11">
        <f>1/$A$1*[1]CoreVPAExp!AA$160</f>
        <v>0</v>
      </c>
      <c r="AC32" s="4"/>
      <c r="AD32" s="116">
        <f>[1]CoreVPAExp!AB$160</f>
        <v>5.1952809999999996</v>
      </c>
      <c r="AE32" s="117">
        <f>[1]CoreVPAExp!AC$160</f>
        <v>5.1643230000000004</v>
      </c>
      <c r="AF32" s="117">
        <f>[1]CoreVPAExp!AD$160</f>
        <v>3.4144039999999998</v>
      </c>
      <c r="AG32" s="117">
        <f>[1]CoreVPAExp!AE$160</f>
        <v>2.1622620000000001</v>
      </c>
      <c r="AH32" s="117">
        <f>[1]CoreVPAExp!AF$160</f>
        <v>2.6699890000000002</v>
      </c>
      <c r="AI32" s="117">
        <f>[1]CoreVPAExp!AG$160</f>
        <v>2.306171</v>
      </c>
      <c r="AJ32" s="117">
        <f>[1]CoreVPAExp!AH$160</f>
        <v>3.2065869999999999</v>
      </c>
      <c r="AK32" s="117">
        <f>[1]CoreVPAExp!AI$160</f>
        <v>6.0962290000000001</v>
      </c>
      <c r="AL32" s="117">
        <f>[1]CoreVPAExp!AJ$160</f>
        <v>6.1251479999999994</v>
      </c>
      <c r="AM32" s="117">
        <f>[1]CoreVPAExp!AK$160</f>
        <v>3.0890119999999999</v>
      </c>
      <c r="AN32" s="117">
        <f>[1]CoreVPAExp!AL$160</f>
        <v>2.7232299999999996</v>
      </c>
      <c r="AO32" s="117">
        <f>[1]CoreVPAExp!AM$160</f>
        <v>4.254931</v>
      </c>
      <c r="AP32" s="117">
        <f>[1]CoreVPAExp!AN$160</f>
        <v>1.677718</v>
      </c>
      <c r="AQ32" s="117">
        <f>[1]CoreVPAExp!AO$160</f>
        <v>4.7801999999999997E-2</v>
      </c>
      <c r="AR32" s="117">
        <f>[1]CoreVPAExp!AP$160</f>
        <v>0.452766</v>
      </c>
      <c r="AS32" s="117">
        <f>[1]CoreVPAExp!AQ$160</f>
        <v>0.79090099999999997</v>
      </c>
      <c r="AT32" s="117">
        <f>[1]CoreVPAExp!AR$160</f>
        <v>1.147403</v>
      </c>
      <c r="AU32" s="117">
        <f>[1]CoreVPAExp!AS$160</f>
        <v>0.77844099999999994</v>
      </c>
      <c r="AV32" s="117">
        <f>[1]CoreVPAExp!AT$160</f>
        <v>0.71185399999999999</v>
      </c>
      <c r="AW32" s="117">
        <f>[1]CoreVPAExp!AU$160</f>
        <v>0.55863399999999996</v>
      </c>
      <c r="AX32" s="117">
        <f>[1]CoreVPAExp!AV$160</f>
        <v>0</v>
      </c>
      <c r="AY32" s="117">
        <f>[1]CoreVPAExp!AW$160</f>
        <v>0</v>
      </c>
      <c r="AZ32" s="117">
        <f>[1]CoreVPAExp!AX$160</f>
        <v>0</v>
      </c>
      <c r="BA32" s="117">
        <f>[1]CoreVPAExp!AY$160</f>
        <v>0</v>
      </c>
      <c r="BB32" s="117">
        <f>[1]CoreVPAExp!AZ$160</f>
        <v>0</v>
      </c>
      <c r="BC32" s="117">
        <f>[1]CoreVPAExp!BA$160</f>
        <v>0</v>
      </c>
      <c r="BD32" s="214"/>
    </row>
    <row r="33" spans="2:56">
      <c r="B33" s="5" t="s">
        <v>61</v>
      </c>
      <c r="C33" s="48">
        <f>1/$A$1*[1]CoreVPAExp!$B$189</f>
        <v>2.0159273036000003E-2</v>
      </c>
      <c r="D33" s="12">
        <f>1/$A$1*[1]CoreVPAExp!$C$189</f>
        <v>1.4127029140000002E-2</v>
      </c>
      <c r="E33" s="12">
        <f>1/$A$1*[1]CoreVPAExp!$D$189</f>
        <v>1.7271983204000002E-2</v>
      </c>
      <c r="F33" s="12">
        <f>1/$A$1*[1]CoreVPAExp!$E$189</f>
        <v>7.6434264200000001E-3</v>
      </c>
      <c r="G33" s="12">
        <f>1/$A$1*[1]CoreVPAExp!$F$189</f>
        <v>7.5160784439999998E-3</v>
      </c>
      <c r="H33" s="12">
        <f>1/$A$1*[1]CoreVPAExp!$G$189</f>
        <v>7.2704943920000008E-3</v>
      </c>
      <c r="I33" s="12">
        <f>1/$A$1*[1]CoreVPAExp!$H$189</f>
        <v>5.5958036679999998E-3</v>
      </c>
      <c r="J33" s="38">
        <f>1/$A$1*[1]CoreVPAExp!$I$189</f>
        <v>6.1958223320000005E-3</v>
      </c>
      <c r="K33" s="38">
        <f>1/$A$1*[1]CoreVPAExp!$J$189</f>
        <v>6.0183094160000004E-3</v>
      </c>
      <c r="L33" s="38">
        <f>1/$A$1*[1]CoreVPAExp!K$189</f>
        <v>5.1044418039999997E-3</v>
      </c>
      <c r="M33" s="12">
        <f>1/$A$1*[1]CoreVPAExp!L$189</f>
        <v>9.3272528719999994E-3</v>
      </c>
      <c r="N33" s="12">
        <f>1/$A$1*[1]CoreVPAExp!M$189</f>
        <v>5.8771438879999995E-3</v>
      </c>
      <c r="O33" s="12">
        <f>1/$A$1*[1]CoreVPAExp!N$189</f>
        <v>5.1131780560000001E-3</v>
      </c>
      <c r="P33" s="12">
        <f>1/$A$1*[1]CoreVPAExp!O$189</f>
        <v>5.3887386839999996E-3</v>
      </c>
      <c r="Q33" s="12">
        <f>1/$A$1*[1]CoreVPAExp!P$189</f>
        <v>3.7039085159999998E-3</v>
      </c>
      <c r="R33" s="12">
        <f>1/$A$1*[1]CoreVPAExp!Q$189</f>
        <v>3.5056575120000003E-3</v>
      </c>
      <c r="S33" s="12">
        <f>1/$A$1*[1]CoreVPAExp!R$189</f>
        <v>4.6456271679999996E-3</v>
      </c>
      <c r="T33" s="12">
        <f>1/$A$1*[1]CoreVPAExp!S$189</f>
        <v>2.6970822760000001E-3</v>
      </c>
      <c r="U33" s="12">
        <f>1/$A$1*[1]CoreVPAExp!T$189</f>
        <v>3.0160870879999994E-3</v>
      </c>
      <c r="V33" s="12">
        <f>1/$A$1*[1]CoreVPAExp!U$189</f>
        <v>2.6721426760000001E-3</v>
      </c>
      <c r="W33" s="12">
        <f>1/$A$1*[1]CoreVPAExp!V$189</f>
        <v>0</v>
      </c>
      <c r="X33" s="12">
        <f>1/$A$1*[1]CoreVPAExp!W$189</f>
        <v>0</v>
      </c>
      <c r="Y33" s="12">
        <f>1/$A$1*[1]CoreVPAExp!X$189</f>
        <v>0</v>
      </c>
      <c r="Z33" s="12">
        <f>1/$A$1*[1]CoreVPAExp!Y$189</f>
        <v>0</v>
      </c>
      <c r="AA33" s="12">
        <f>1/$A$1*[1]CoreVPAExp!Z$189</f>
        <v>0</v>
      </c>
      <c r="AB33" s="11">
        <f>1/$A$1*[1]CoreVPAExp!AA$189</f>
        <v>0</v>
      </c>
      <c r="AC33" s="4"/>
      <c r="AD33" s="116">
        <f>[1]CoreVPAExp!AB$189</f>
        <v>2.8172329999999999</v>
      </c>
      <c r="AE33" s="117">
        <f>[1]CoreVPAExp!AC$189</f>
        <v>1.934083</v>
      </c>
      <c r="AF33" s="117">
        <f>[1]CoreVPAExp!AD$189</f>
        <v>2.7406489999999999</v>
      </c>
      <c r="AG33" s="117">
        <f>[1]CoreVPAExp!AE$189</f>
        <v>1.3823629999999998</v>
      </c>
      <c r="AH33" s="117">
        <f>[1]CoreVPAExp!AF$189</f>
        <v>1.773339</v>
      </c>
      <c r="AI33" s="117">
        <f>[1]CoreVPAExp!AG$189</f>
        <v>1.9592739999999997</v>
      </c>
      <c r="AJ33" s="117">
        <f>[1]CoreVPAExp!AH$189</f>
        <v>1.357864</v>
      </c>
      <c r="AK33" s="117">
        <f>[1]CoreVPAExp!AI$189</f>
        <v>1.6710049999999999</v>
      </c>
      <c r="AL33" s="117">
        <f>[1]CoreVPAExp!AJ$189</f>
        <v>1.833386</v>
      </c>
      <c r="AM33" s="117">
        <f>[1]CoreVPAExp!AK$189</f>
        <v>4.5828069999999999</v>
      </c>
      <c r="AN33" s="117">
        <f>[1]CoreVPAExp!AL$189</f>
        <v>2.0715859999999999</v>
      </c>
      <c r="AO33" s="117">
        <f>[1]CoreVPAExp!AM$189</f>
        <v>1.347167</v>
      </c>
      <c r="AP33" s="117">
        <f>[1]CoreVPAExp!AN$189</f>
        <v>1.146892</v>
      </c>
      <c r="AQ33" s="117">
        <f>[1]CoreVPAExp!AO$189</f>
        <v>1.0679029999999998</v>
      </c>
      <c r="AR33" s="117">
        <f>[1]CoreVPAExp!AP$189</f>
        <v>0.83441699999999996</v>
      </c>
      <c r="AS33" s="117">
        <f>[1]CoreVPAExp!AQ$189</f>
        <v>0.71513199999999999</v>
      </c>
      <c r="AT33" s="117">
        <f>[1]CoreVPAExp!AR$189</f>
        <v>1.1026849999999999</v>
      </c>
      <c r="AU33" s="117">
        <f>[1]CoreVPAExp!AS$189</f>
        <v>0.66786699999999999</v>
      </c>
      <c r="AV33" s="117">
        <f>[1]CoreVPAExp!AT$189</f>
        <v>0.72778399999999999</v>
      </c>
      <c r="AW33" s="117">
        <f>[1]CoreVPAExp!AU$189</f>
        <v>0.62258999999999998</v>
      </c>
      <c r="AX33" s="117">
        <f>[1]CoreVPAExp!AV$189</f>
        <v>0</v>
      </c>
      <c r="AY33" s="117">
        <f>[1]CoreVPAExp!AW$189</f>
        <v>0</v>
      </c>
      <c r="AZ33" s="117">
        <f>[1]CoreVPAExp!AX$189</f>
        <v>0</v>
      </c>
      <c r="BA33" s="117">
        <f>[1]CoreVPAExp!AY$189</f>
        <v>0</v>
      </c>
      <c r="BB33" s="117">
        <f>[1]CoreVPAExp!AZ$189</f>
        <v>0</v>
      </c>
      <c r="BC33" s="117">
        <f>[1]CoreVPAExp!BA$189</f>
        <v>0</v>
      </c>
      <c r="BD33" s="214"/>
    </row>
    <row r="34" spans="2:56">
      <c r="B34" s="5" t="s">
        <v>29</v>
      </c>
      <c r="C34" s="48">
        <f>1/$A$1*[1]CoreVPAExp!$B$193</f>
        <v>1.5039135999999999E-4</v>
      </c>
      <c r="D34" s="12">
        <f>1/$A$1*[1]CoreVPAExp!$C$193</f>
        <v>5.0957127199999989E-4</v>
      </c>
      <c r="E34" s="12">
        <f>1/$A$1*[1]CoreVPAExp!$D$193</f>
        <v>1.1276391000000002E-3</v>
      </c>
      <c r="F34" s="12">
        <f>1/$A$1*[1]CoreVPAExp!$E$193</f>
        <v>1.733102E-3</v>
      </c>
      <c r="G34" s="12">
        <f>1/$A$1*[1]CoreVPAExp!$F$193</f>
        <v>2.3978159799999997E-3</v>
      </c>
      <c r="H34" s="12">
        <f>1/$A$1*[1]CoreVPAExp!$G$193</f>
        <v>7.2275487199999992E-4</v>
      </c>
      <c r="I34" s="12">
        <f>1/$A$1*[1]CoreVPAExp!$H$193</f>
        <v>5.1512326039999997E-3</v>
      </c>
      <c r="J34" s="38">
        <f>1/$A$1*[1]CoreVPAExp!$I$193</f>
        <v>8.2205493439999992E-3</v>
      </c>
      <c r="K34" s="38">
        <f>1/$A$1*[1]CoreVPAExp!$J$193</f>
        <v>4.1931441999999994E-3</v>
      </c>
      <c r="L34" s="38">
        <f>1/$A$1*[1]CoreVPAExp!K$193</f>
        <v>3.0218507199999997E-3</v>
      </c>
      <c r="M34" s="12">
        <f>1/$A$1*[1]CoreVPAExp!L$193</f>
        <v>8.6346293599999981E-3</v>
      </c>
      <c r="N34" s="12">
        <f>1/$A$1*[1]CoreVPAExp!M$193</f>
        <v>1.0582278279999998E-2</v>
      </c>
      <c r="O34" s="12">
        <f>1/$A$1*[1]CoreVPAExp!N$193</f>
        <v>1.1400145399999999E-2</v>
      </c>
      <c r="P34" s="12">
        <f>1/$A$1*[1]CoreVPAExp!O$193</f>
        <v>1.0864453179999999E-2</v>
      </c>
      <c r="Q34" s="12">
        <f>1/$A$1*[1]CoreVPAExp!P$193</f>
        <v>1.5230712923999998E-2</v>
      </c>
      <c r="R34" s="12">
        <f>1/$A$1*[1]CoreVPAExp!Q$193</f>
        <v>1.5423637655999998E-2</v>
      </c>
      <c r="S34" s="12">
        <f>1/$A$1*[1]CoreVPAExp!R$193</f>
        <v>1.3929914599999997E-2</v>
      </c>
      <c r="T34" s="12">
        <f>1/$A$1*[1]CoreVPAExp!S$193</f>
        <v>1.4354141899999999E-2</v>
      </c>
      <c r="U34" s="12">
        <f>1/$A$1*[1]CoreVPAExp!T$193</f>
        <v>1.3098387287999998E-2</v>
      </c>
      <c r="V34" s="12">
        <f>1/$A$1*[1]CoreVPAExp!U$193</f>
        <v>1.4011555319999997E-2</v>
      </c>
      <c r="W34" s="12">
        <f>1/$A$1*[1]CoreVPAExp!V$193</f>
        <v>0</v>
      </c>
      <c r="X34" s="12">
        <f>1/$A$1*[1]CoreVPAExp!W$193</f>
        <v>0</v>
      </c>
      <c r="Y34" s="12">
        <f>1/$A$1*[1]CoreVPAExp!X$193</f>
        <v>0</v>
      </c>
      <c r="Z34" s="12">
        <f>1/$A$1*[1]CoreVPAExp!Y$193</f>
        <v>0</v>
      </c>
      <c r="AA34" s="12">
        <f>1/$A$1*[1]CoreVPAExp!Z$193</f>
        <v>0</v>
      </c>
      <c r="AB34" s="11">
        <f>1/$A$1*[1]CoreVPAExp!AA$193</f>
        <v>0</v>
      </c>
      <c r="AC34" s="4"/>
      <c r="AD34" s="116">
        <f>[1]CoreVPAExp!AB$193</f>
        <v>2.4593999999999998E-2</v>
      </c>
      <c r="AE34" s="117">
        <f>[1]CoreVPAExp!AC$193</f>
        <v>6.1995999999999996E-2</v>
      </c>
      <c r="AF34" s="117">
        <f>[1]CoreVPAExp!AD$193</f>
        <v>0.15871199999999999</v>
      </c>
      <c r="AG34" s="117">
        <f>[1]CoreVPAExp!AE$193</f>
        <v>0.31130199999999997</v>
      </c>
      <c r="AH34" s="117">
        <f>[1]CoreVPAExp!AF$193</f>
        <v>0.49874299999999999</v>
      </c>
      <c r="AI34" s="117">
        <f>[1]CoreVPAExp!AG$193</f>
        <v>0.16724399999999998</v>
      </c>
      <c r="AJ34" s="117">
        <f>[1]CoreVPAExp!AH$193</f>
        <v>1.428798</v>
      </c>
      <c r="AK34" s="117">
        <f>[1]CoreVPAExp!AI$193</f>
        <v>2.7227779999999999</v>
      </c>
      <c r="AL34" s="117">
        <f>[1]CoreVPAExp!AJ$193</f>
        <v>1.4238949999999999</v>
      </c>
      <c r="AM34" s="117">
        <f>[1]CoreVPAExp!AK$193</f>
        <v>0.96419500000000002</v>
      </c>
      <c r="AN34" s="117">
        <f>[1]CoreVPAExp!AL$193</f>
        <v>2.64154</v>
      </c>
      <c r="AO34" s="117">
        <f>[1]CoreVPAExp!AM$193</f>
        <v>3.5774739999999996</v>
      </c>
      <c r="AP34" s="117">
        <f>[1]CoreVPAExp!AN$193</f>
        <v>3.6108419999999994</v>
      </c>
      <c r="AQ34" s="117">
        <f>[1]CoreVPAExp!AO$193</f>
        <v>4.4628629999999996</v>
      </c>
      <c r="AR34" s="117">
        <f>[1]CoreVPAExp!AP$193</f>
        <v>4.775614</v>
      </c>
      <c r="AS34" s="117">
        <f>[1]CoreVPAExp!AQ$193</f>
        <v>5.0498960000000004</v>
      </c>
      <c r="AT34" s="117">
        <f>[1]CoreVPAExp!AR$193</f>
        <v>5.1485249999999994</v>
      </c>
      <c r="AU34" s="117">
        <f>[1]CoreVPAExp!AS$193</f>
        <v>5.1125169999999995</v>
      </c>
      <c r="AV34" s="117">
        <f>[1]CoreVPAExp!AT$193</f>
        <v>4.8946820000000004</v>
      </c>
      <c r="AW34" s="117">
        <f>[1]CoreVPAExp!AU$193</f>
        <v>4.8929079999999994</v>
      </c>
      <c r="AX34" s="117">
        <f>[1]CoreVPAExp!AV$193</f>
        <v>0</v>
      </c>
      <c r="AY34" s="117">
        <f>[1]CoreVPAExp!AW$193</f>
        <v>0</v>
      </c>
      <c r="AZ34" s="117">
        <f>[1]CoreVPAExp!AX$193</f>
        <v>0</v>
      </c>
      <c r="BA34" s="117">
        <f>[1]CoreVPAExp!AY$193</f>
        <v>0</v>
      </c>
      <c r="BB34" s="117">
        <f>[1]CoreVPAExp!AZ$193</f>
        <v>0</v>
      </c>
      <c r="BC34" s="117">
        <f>[1]CoreVPAExp!BA$193</f>
        <v>0</v>
      </c>
      <c r="BD34" s="214"/>
    </row>
    <row r="35" spans="2:56">
      <c r="B35" s="5" t="s">
        <v>38</v>
      </c>
      <c r="C35" s="48">
        <f>1/$A$1*[1]CoreVPAExp!$B$212</f>
        <v>0.282068214624</v>
      </c>
      <c r="D35" s="12">
        <f>1/$A$1*[1]CoreVPAExp!$C$212</f>
        <v>0.28856451817200002</v>
      </c>
      <c r="E35" s="12">
        <f>1/$A$1*[1]CoreVPAExp!$D$212</f>
        <v>0.20830619009200002</v>
      </c>
      <c r="F35" s="12">
        <f>1/$A$1*[1]CoreVPAExp!$E$212</f>
        <v>0.15799363437199998</v>
      </c>
      <c r="G35" s="12">
        <f>1/$A$1*[1]CoreVPAExp!$F$212</f>
        <v>0.18675240564399997</v>
      </c>
      <c r="H35" s="12">
        <f>1/$A$1*[1]CoreVPAExp!$G$212</f>
        <v>0.19184837408800007</v>
      </c>
      <c r="I35" s="12">
        <f>1/$A$1*[1]CoreVPAExp!$H$212</f>
        <v>0.15849060763199999</v>
      </c>
      <c r="J35" s="38">
        <f>1/$A$1*[1]CoreVPAExp!$I$212</f>
        <v>0.116696849472</v>
      </c>
      <c r="K35" s="38">
        <f>1/$A$1*[1]CoreVPAExp!$J$212</f>
        <v>0.106613235876</v>
      </c>
      <c r="L35" s="38">
        <f>1/$A$1*[1]CoreVPAExp!K$212</f>
        <v>2.5777787224000002E-2</v>
      </c>
      <c r="M35" s="12">
        <f>1/$A$1*[1]CoreVPAExp!L$212</f>
        <v>3.9895235576000006E-2</v>
      </c>
      <c r="N35" s="12">
        <f>1/$A$1*[1]CoreVPAExp!M$212</f>
        <v>3.4945455328000002E-2</v>
      </c>
      <c r="O35" s="12">
        <f>1/$A$1*[1]CoreVPAExp!N$212</f>
        <v>2.9092347115999995E-2</v>
      </c>
      <c r="P35" s="12">
        <f>1/$A$1*[1]CoreVPAExp!O$212</f>
        <v>2.6181126579999991E-2</v>
      </c>
      <c r="Q35" s="12">
        <f>1/$A$1*[1]CoreVPAExp!P$212</f>
        <v>2.9801587031999997E-2</v>
      </c>
      <c r="R35" s="12">
        <f>1/$A$1*[1]CoreVPAExp!Q$212</f>
        <v>2.2154807919999998E-2</v>
      </c>
      <c r="S35" s="12">
        <f>1/$A$1*[1]CoreVPAExp!R$212</f>
        <v>2.1044788239999997E-2</v>
      </c>
      <c r="T35" s="12">
        <f>1/$A$1*[1]CoreVPAExp!S$212</f>
        <v>2.1370701043999997E-2</v>
      </c>
      <c r="U35" s="12">
        <f>1/$A$1*[1]CoreVPAExp!T$212</f>
        <v>2.8148672523999999E-2</v>
      </c>
      <c r="V35" s="12">
        <f>1/$A$1*[1]CoreVPAExp!U$212</f>
        <v>2.1363602568E-2</v>
      </c>
      <c r="W35" s="12">
        <f>1/$A$1*[1]CoreVPAExp!V$212</f>
        <v>0</v>
      </c>
      <c r="X35" s="12">
        <f>1/$A$1*[1]CoreVPAExp!W$212</f>
        <v>0</v>
      </c>
      <c r="Y35" s="12">
        <f>1/$A$1*[1]CoreVPAExp!X$212</f>
        <v>0</v>
      </c>
      <c r="Z35" s="12">
        <f>1/$A$1*[1]CoreVPAExp!Y$212</f>
        <v>0</v>
      </c>
      <c r="AA35" s="12">
        <f>1/$A$1*[1]CoreVPAExp!Z$212</f>
        <v>0</v>
      </c>
      <c r="AB35" s="11">
        <f>1/$A$1*[1]CoreVPAExp!AA$212</f>
        <v>0</v>
      </c>
      <c r="AC35" s="4"/>
      <c r="AD35" s="116">
        <f>[1]CoreVPAExp!AB$212</f>
        <v>47.904972999999998</v>
      </c>
      <c r="AE35" s="117">
        <f>[1]CoreVPAExp!AC$212</f>
        <v>51.333774999999996</v>
      </c>
      <c r="AF35" s="117">
        <f>[1]CoreVPAExp!AD$212</f>
        <v>40.496132999999993</v>
      </c>
      <c r="AG35" s="117">
        <f>[1]CoreVPAExp!AE$212</f>
        <v>39.244774999999997</v>
      </c>
      <c r="AH35" s="117">
        <f>[1]CoreVPAExp!AF$212</f>
        <v>51.294901000000003</v>
      </c>
      <c r="AI35" s="117">
        <f>[1]CoreVPAExp!AG$212</f>
        <v>55.772419999999997</v>
      </c>
      <c r="AJ35" s="117">
        <f>[1]CoreVPAExp!AH$212</f>
        <v>45.902045999999999</v>
      </c>
      <c r="AK35" s="117">
        <f>[1]CoreVPAExp!AI$212</f>
        <v>38.441859999999998</v>
      </c>
      <c r="AL35" s="117">
        <f>[1]CoreVPAExp!AJ$212</f>
        <v>39.069001</v>
      </c>
      <c r="AM35" s="117">
        <f>[1]CoreVPAExp!AK$212</f>
        <v>13.005018999999997</v>
      </c>
      <c r="AN35" s="117">
        <f>[1]CoreVPAExp!AL$212</f>
        <v>13.877167000000002</v>
      </c>
      <c r="AO35" s="117">
        <f>[1]CoreVPAExp!AM$212</f>
        <v>12.267762000000001</v>
      </c>
      <c r="AP35" s="117">
        <f>[1]CoreVPAExp!AN$212</f>
        <v>10.420418</v>
      </c>
      <c r="AQ35" s="117">
        <f>[1]CoreVPAExp!AO$212</f>
        <v>11.282584999999999</v>
      </c>
      <c r="AR35" s="117">
        <f>[1]CoreVPAExp!AP$212</f>
        <v>12.339482999999998</v>
      </c>
      <c r="AS35" s="117">
        <f>[1]CoreVPAExp!AQ$212</f>
        <v>19.681844999999999</v>
      </c>
      <c r="AT35" s="117">
        <f>[1]CoreVPAExp!AR$212</f>
        <v>7.9928219999999994</v>
      </c>
      <c r="AU35" s="117">
        <f>[1]CoreVPAExp!AS$212</f>
        <v>8.5177929999999993</v>
      </c>
      <c r="AV35" s="117">
        <f>[1]CoreVPAExp!AT$212</f>
        <v>11.721698</v>
      </c>
      <c r="AW35" s="117">
        <f>[1]CoreVPAExp!AU$212</f>
        <v>7.7718879999999988</v>
      </c>
      <c r="AX35" s="117">
        <f>[1]CoreVPAExp!AV$212</f>
        <v>0</v>
      </c>
      <c r="AY35" s="117">
        <f>[1]CoreVPAExp!AW$212</f>
        <v>0</v>
      </c>
      <c r="AZ35" s="117">
        <f>[1]CoreVPAExp!AX$212</f>
        <v>0</v>
      </c>
      <c r="BA35" s="117">
        <f>[1]CoreVPAExp!AY$212</f>
        <v>0</v>
      </c>
      <c r="BB35" s="117">
        <f>[1]CoreVPAExp!AZ$212</f>
        <v>0</v>
      </c>
      <c r="BC35" s="117">
        <f>[1]CoreVPAExp!BA$212</f>
        <v>0</v>
      </c>
      <c r="BD35" s="214"/>
    </row>
    <row r="36" spans="2:56">
      <c r="B36" s="5" t="s">
        <v>39</v>
      </c>
      <c r="C36" s="48">
        <f>1/$A$1*[1]CoreVPAExp!$B$246</f>
        <v>3.7173081820000002E-2</v>
      </c>
      <c r="D36" s="12">
        <f>1/$A$1*[1]CoreVPAExp!$C$246</f>
        <v>2.9653526672000004E-2</v>
      </c>
      <c r="E36" s="12">
        <f>1/$A$1*[1]CoreVPAExp!$D$246</f>
        <v>3.6835072204000008E-2</v>
      </c>
      <c r="F36" s="12">
        <f>1/$A$1*[1]CoreVPAExp!$E$246</f>
        <v>3.3572629664E-2</v>
      </c>
      <c r="G36" s="12">
        <f>1/$A$1*[1]CoreVPAExp!$F$246</f>
        <v>3.8146035003999997E-2</v>
      </c>
      <c r="H36" s="12">
        <f>1/$A$1*[1]CoreVPAExp!$G$246</f>
        <v>3.5628197024000004E-2</v>
      </c>
      <c r="I36" s="12">
        <f>1/$A$1*[1]CoreVPAExp!$H$246</f>
        <v>3.4210423156000008E-2</v>
      </c>
      <c r="J36" s="38">
        <f>1/$A$1*[1]CoreVPAExp!$I$246</f>
        <v>4.2884788827999995E-2</v>
      </c>
      <c r="K36" s="38">
        <f>1/$A$1*[1]CoreVPAExp!$J$246</f>
        <v>3.3180623728E-2</v>
      </c>
      <c r="L36" s="38">
        <f>1/$A$1*[1]CoreVPAExp!K$246</f>
        <v>1.9938552760000002E-2</v>
      </c>
      <c r="M36" s="12">
        <f>1/$A$1*[1]CoreVPAExp!L$246</f>
        <v>2.2786696884E-2</v>
      </c>
      <c r="N36" s="12">
        <f>1/$A$1*[1]CoreVPAExp!M$246</f>
        <v>1.8549404887999998E-2</v>
      </c>
      <c r="O36" s="12">
        <f>1/$A$1*[1]CoreVPAExp!N$246</f>
        <v>2.0152793920000002E-2</v>
      </c>
      <c r="P36" s="12">
        <f>1/$A$1*[1]CoreVPAExp!O$246</f>
        <v>1.5313136020000001E-2</v>
      </c>
      <c r="Q36" s="12">
        <f>1/$A$1*[1]CoreVPAExp!P$246</f>
        <v>1.7018122575999998E-2</v>
      </c>
      <c r="R36" s="12">
        <f>1/$A$1*[1]CoreVPAExp!Q$246</f>
        <v>1.4618293872000001E-2</v>
      </c>
      <c r="S36" s="12">
        <f>1/$A$1*[1]CoreVPAExp!R$246</f>
        <v>1.1552165715999999E-2</v>
      </c>
      <c r="T36" s="12">
        <f>1/$A$1*[1]CoreVPAExp!S$246</f>
        <v>1.2214123375999999E-2</v>
      </c>
      <c r="U36" s="12">
        <f>1/$A$1*[1]CoreVPAExp!T$246</f>
        <v>8.3449777319999988E-3</v>
      </c>
      <c r="V36" s="12">
        <f>1/$A$1*[1]CoreVPAExp!U$246</f>
        <v>8.4564017719999992E-3</v>
      </c>
      <c r="W36" s="12">
        <f>1/$A$1*[1]CoreVPAExp!V$246</f>
        <v>0</v>
      </c>
      <c r="X36" s="12">
        <f>1/$A$1*[1]CoreVPAExp!W$246</f>
        <v>0</v>
      </c>
      <c r="Y36" s="12">
        <f>1/$A$1*[1]CoreVPAExp!X$246</f>
        <v>0</v>
      </c>
      <c r="Z36" s="12">
        <f>1/$A$1*[1]CoreVPAExp!Y$246</f>
        <v>0</v>
      </c>
      <c r="AA36" s="12">
        <f>1/$A$1*[1]CoreVPAExp!Z$246</f>
        <v>0</v>
      </c>
      <c r="AB36" s="11">
        <f>1/$A$1*[1]CoreVPAExp!AA$246</f>
        <v>0</v>
      </c>
      <c r="AC36" s="4"/>
      <c r="AD36" s="116">
        <f>[1]CoreVPAExp!AB$246</f>
        <v>7.0391719999999989</v>
      </c>
      <c r="AE36" s="117">
        <f>[1]CoreVPAExp!AC$246</f>
        <v>5.9358259999999996</v>
      </c>
      <c r="AF36" s="117">
        <f>[1]CoreVPAExp!AD$246</f>
        <v>7.6101019999999995</v>
      </c>
      <c r="AG36" s="117">
        <f>[1]CoreVPAExp!AE$246</f>
        <v>8.5689029999999988</v>
      </c>
      <c r="AH36" s="117">
        <f>[1]CoreVPAExp!AF$246</f>
        <v>12.39446</v>
      </c>
      <c r="AI36" s="117">
        <f>[1]CoreVPAExp!AG$246</f>
        <v>12.355312</v>
      </c>
      <c r="AJ36" s="117">
        <f>[1]CoreVPAExp!AH$246</f>
        <v>11.793446999999999</v>
      </c>
      <c r="AK36" s="117">
        <f>[1]CoreVPAExp!AI$246</f>
        <v>16.993438999999999</v>
      </c>
      <c r="AL36" s="117">
        <f>[1]CoreVPAExp!AJ$246</f>
        <v>15.141565</v>
      </c>
      <c r="AM36" s="117">
        <f>[1]CoreVPAExp!AK$246</f>
        <v>7.460507999999999</v>
      </c>
      <c r="AN36" s="117">
        <f>[1]CoreVPAExp!AL$246</f>
        <v>9.0224699999999984</v>
      </c>
      <c r="AO36" s="117">
        <f>[1]CoreVPAExp!AM$246</f>
        <v>7.5798379999999996</v>
      </c>
      <c r="AP36" s="117">
        <f>[1]CoreVPAExp!AN$246</f>
        <v>8.0853749999999991</v>
      </c>
      <c r="AQ36" s="117">
        <f>[1]CoreVPAExp!AO$246</f>
        <v>6.4527039999999998</v>
      </c>
      <c r="AR36" s="117">
        <f>[1]CoreVPAExp!AP$246</f>
        <v>7.1254349999999995</v>
      </c>
      <c r="AS36" s="117">
        <f>[1]CoreVPAExp!AQ$246</f>
        <v>6.0681399999999996</v>
      </c>
      <c r="AT36" s="117">
        <f>[1]CoreVPAExp!AR$246</f>
        <v>4.9128270000000001</v>
      </c>
      <c r="AU36" s="117">
        <f>[1]CoreVPAExp!AS$246</f>
        <v>5.4883699999999997</v>
      </c>
      <c r="AV36" s="117">
        <f>[1]CoreVPAExp!AT$246</f>
        <v>3.8906079999999998</v>
      </c>
      <c r="AW36" s="117">
        <f>[1]CoreVPAExp!AU$246</f>
        <v>0</v>
      </c>
      <c r="AX36" s="117">
        <f>[1]CoreVPAExp!AV$246</f>
        <v>0</v>
      </c>
      <c r="AY36" s="117">
        <f>[1]CoreVPAExp!AW$246</f>
        <v>0</v>
      </c>
      <c r="AZ36" s="117">
        <f>[1]CoreVPAExp!AX$246</f>
        <v>0</v>
      </c>
      <c r="BA36" s="117">
        <f>[1]CoreVPAExp!AY$246</f>
        <v>0</v>
      </c>
      <c r="BB36" s="117">
        <f>[1]CoreVPAExp!AZ$246</f>
        <v>0</v>
      </c>
      <c r="BC36" s="117">
        <f>[1]CoreVPAExp!BA$246</f>
        <v>0</v>
      </c>
      <c r="BD36" s="214"/>
    </row>
    <row r="37" spans="2:56">
      <c r="B37" s="5" t="s">
        <v>15</v>
      </c>
      <c r="C37" s="51">
        <f t="shared" ref="C37:M37" si="10">SUM(C25:C25)-SUM(C26:C36)</f>
        <v>1.0246314008000024E-2</v>
      </c>
      <c r="D37" s="9">
        <f t="shared" si="10"/>
        <v>1.2283834695999918E-2</v>
      </c>
      <c r="E37" s="9">
        <f t="shared" si="10"/>
        <v>7.1350102320000275E-3</v>
      </c>
      <c r="F37" s="9">
        <f t="shared" si="10"/>
        <v>6.0634890400000918E-3</v>
      </c>
      <c r="G37" s="9">
        <f t="shared" si="10"/>
        <v>6.0648708399999585E-3</v>
      </c>
      <c r="H37" s="9">
        <f t="shared" si="10"/>
        <v>7.5075564479999413E-3</v>
      </c>
      <c r="I37" s="9">
        <f t="shared" si="10"/>
        <v>7.116694395999934E-3</v>
      </c>
      <c r="J37" s="44">
        <f t="shared" si="10"/>
        <v>7.3415098119999911E-3</v>
      </c>
      <c r="K37" s="44">
        <f t="shared" si="10"/>
        <v>1.1762499867999932E-2</v>
      </c>
      <c r="L37" s="44">
        <f t="shared" si="10"/>
        <v>2.9297723840000234E-3</v>
      </c>
      <c r="M37" s="9">
        <f t="shared" si="10"/>
        <v>2.0903784440000073E-3</v>
      </c>
      <c r="N37" s="9">
        <f t="shared" ref="N37:AB37" si="11">SUM(N25:N25)-SUM(N26:N36)</f>
        <v>2.587345852000017E-3</v>
      </c>
      <c r="O37" s="9">
        <f t="shared" si="11"/>
        <v>3.0679386919999774E-3</v>
      </c>
      <c r="P37" s="9">
        <f t="shared" si="11"/>
        <v>2.073139599999968E-3</v>
      </c>
      <c r="Q37" s="9">
        <f t="shared" si="11"/>
        <v>2.8843468920000115E-3</v>
      </c>
      <c r="R37" s="9">
        <f t="shared" si="11"/>
        <v>1.863674176000002E-3</v>
      </c>
      <c r="S37" s="9">
        <f t="shared" si="11"/>
        <v>2.1921538520000006E-3</v>
      </c>
      <c r="T37" s="9">
        <f t="shared" si="11"/>
        <v>2.227586731999992E-3</v>
      </c>
      <c r="U37" s="9">
        <f t="shared" si="11"/>
        <v>2.5765871040000221E-3</v>
      </c>
      <c r="V37" s="9">
        <f t="shared" si="11"/>
        <v>2.2168747999999905E-3</v>
      </c>
      <c r="W37" s="9">
        <f t="shared" si="11"/>
        <v>0</v>
      </c>
      <c r="X37" s="9">
        <f t="shared" si="11"/>
        <v>0</v>
      </c>
      <c r="Y37" s="9">
        <f t="shared" si="11"/>
        <v>0</v>
      </c>
      <c r="Z37" s="9">
        <f t="shared" si="11"/>
        <v>0</v>
      </c>
      <c r="AA37" s="9">
        <f t="shared" si="11"/>
        <v>0</v>
      </c>
      <c r="AB37" s="105">
        <f t="shared" si="11"/>
        <v>0</v>
      </c>
      <c r="AC37" s="4"/>
      <c r="AD37" s="116">
        <f t="shared" ref="AD37:BC37" si="12">SUM(AD25:AD25)-SUM(AD26:AD36)</f>
        <v>1.8885980000000018</v>
      </c>
      <c r="AE37" s="117">
        <f t="shared" si="12"/>
        <v>2.2620760000000075</v>
      </c>
      <c r="AF37" s="117">
        <f t="shared" si="12"/>
        <v>1.4739739999999699</v>
      </c>
      <c r="AG37" s="117">
        <f t="shared" si="12"/>
        <v>1.6100570000000118</v>
      </c>
      <c r="AH37" s="117">
        <f t="shared" si="12"/>
        <v>1.8553320000000326</v>
      </c>
      <c r="AI37" s="117">
        <f t="shared" si="12"/>
        <v>2.7606379999999717</v>
      </c>
      <c r="AJ37" s="117">
        <f t="shared" si="12"/>
        <v>2.1734809999999811</v>
      </c>
      <c r="AK37" s="117">
        <f t="shared" si="12"/>
        <v>2.7601260000000138</v>
      </c>
      <c r="AL37" s="117">
        <f t="shared" si="12"/>
        <v>4.566159999999968</v>
      </c>
      <c r="AM37" s="117">
        <f t="shared" si="12"/>
        <v>1.2863539999999745</v>
      </c>
      <c r="AN37" s="117">
        <f t="shared" si="12"/>
        <v>0.78098299999999199</v>
      </c>
      <c r="AO37" s="117">
        <f t="shared" si="12"/>
        <v>1.002870999999999</v>
      </c>
      <c r="AP37" s="117">
        <f t="shared" si="12"/>
        <v>1.0647909999999854</v>
      </c>
      <c r="AQ37" s="117">
        <f t="shared" si="12"/>
        <v>0.65184699999998941</v>
      </c>
      <c r="AR37" s="117">
        <f t="shared" si="12"/>
        <v>0.98994299999999669</v>
      </c>
      <c r="AS37" s="117">
        <f t="shared" si="12"/>
        <v>0.47260800000000813</v>
      </c>
      <c r="AT37" s="117">
        <f t="shared" si="12"/>
        <v>0.74665000000000248</v>
      </c>
      <c r="AU37" s="117">
        <f t="shared" si="12"/>
        <v>0.81865899999999669</v>
      </c>
      <c r="AV37" s="117">
        <f t="shared" si="12"/>
        <v>0.92301599999999695</v>
      </c>
      <c r="AW37" s="117">
        <f t="shared" si="12"/>
        <v>1.0066839999999999</v>
      </c>
      <c r="AX37" s="117">
        <f t="shared" si="12"/>
        <v>0</v>
      </c>
      <c r="AY37" s="117">
        <f t="shared" si="12"/>
        <v>0</v>
      </c>
      <c r="AZ37" s="117">
        <f t="shared" si="12"/>
        <v>0</v>
      </c>
      <c r="BA37" s="117">
        <f t="shared" si="12"/>
        <v>0</v>
      </c>
      <c r="BB37" s="117">
        <f t="shared" si="12"/>
        <v>0</v>
      </c>
      <c r="BC37" s="117">
        <f t="shared" si="12"/>
        <v>0</v>
      </c>
      <c r="BD37" s="214"/>
    </row>
    <row r="38" spans="2:56" ht="17.149999999999999" customHeight="1">
      <c r="B38" s="10" t="s">
        <v>66</v>
      </c>
      <c r="C38" s="52">
        <f>1/$A$1*[1]CoreVPAExp!$B$265</f>
        <v>3.4555032119999995E-2</v>
      </c>
      <c r="D38" s="25">
        <f>1/$A$1*[1]CoreVPAExp!$C$265</f>
        <v>3.0134795880000002E-2</v>
      </c>
      <c r="E38" s="25">
        <f>1/$A$1*[1]CoreVPAExp!$D$265</f>
        <v>2.6903086728E-2</v>
      </c>
      <c r="F38" s="25">
        <f>1/$A$1*[1]CoreVPAExp!$E$265</f>
        <v>2.5040594040000003E-2</v>
      </c>
      <c r="G38" s="25">
        <f>1/$A$1*[1]CoreVPAExp!$F$265</f>
        <v>4.2090300307999998E-2</v>
      </c>
      <c r="H38" s="25">
        <f>1/$A$1*[1]CoreVPAExp!$G$265</f>
        <v>4.6332621384000003E-2</v>
      </c>
      <c r="I38" s="25">
        <f>1/$A$1*[1]CoreVPAExp!$H$265</f>
        <v>6.3021531776000006E-2</v>
      </c>
      <c r="J38" s="46">
        <f>1/$A$1*[1]CoreVPAExp!$I$265</f>
        <v>6.6287266304000003E-2</v>
      </c>
      <c r="K38" s="46">
        <f>1/$A$1*[1]CoreVPAExp!$J$265</f>
        <v>7.4635576176000001E-2</v>
      </c>
      <c r="L38" s="46">
        <f>1/$A$1*[1]CoreVPAExp!K$265</f>
        <v>3.9386958688000004E-2</v>
      </c>
      <c r="M38" s="25">
        <f>1/$A$1*[1]CoreVPAExp!L$265</f>
        <v>3.5980290499999998E-2</v>
      </c>
      <c r="N38" s="25">
        <f>1/$A$1*[1]CoreVPAExp!M$265</f>
        <v>3.0272473727999998E-2</v>
      </c>
      <c r="O38" s="25">
        <f>1/$A$1*[1]CoreVPAExp!N$265</f>
        <v>4.7909618288E-2</v>
      </c>
      <c r="P38" s="25">
        <f>1/$A$1*[1]CoreVPAExp!O$265</f>
        <v>3.0622151251999997E-2</v>
      </c>
      <c r="Q38" s="25">
        <f>1/$A$1*[1]CoreVPAExp!P$265</f>
        <v>2.7402365787999997E-2</v>
      </c>
      <c r="R38" s="25">
        <f>1/$A$1*[1]CoreVPAExp!Q$265</f>
        <v>2.3249221547999997E-2</v>
      </c>
      <c r="S38" s="25">
        <f>1/$A$1*[1]CoreVPAExp!R$265</f>
        <v>1.899689974E-2</v>
      </c>
      <c r="T38" s="25">
        <f>1/$A$1*[1]CoreVPAExp!S$265</f>
        <v>2.0877390827999998E-2</v>
      </c>
      <c r="U38" s="25">
        <f>1/$A$1*[1]CoreVPAExp!T$265</f>
        <v>2.3654129128000002E-2</v>
      </c>
      <c r="V38" s="25">
        <f>1/$A$1*[1]CoreVPAExp!U$265</f>
        <v>1.6310302287999998E-2</v>
      </c>
      <c r="W38" s="25">
        <f>1/$A$1*[1]CoreVPAExp!V$265</f>
        <v>0</v>
      </c>
      <c r="X38" s="25">
        <f>1/$A$1*[1]CoreVPAExp!W$265</f>
        <v>0</v>
      </c>
      <c r="Y38" s="25">
        <f>1/$A$1*[1]CoreVPAExp!X$265</f>
        <v>0</v>
      </c>
      <c r="Z38" s="25">
        <f>1/$A$1*[1]CoreVPAExp!Y$265</f>
        <v>0</v>
      </c>
      <c r="AA38" s="25">
        <f>1/$A$1*[1]CoreVPAExp!Z$265</f>
        <v>0</v>
      </c>
      <c r="AB38" s="26">
        <f>1/$A$1*[1]CoreVPAExp!AA$265</f>
        <v>0</v>
      </c>
      <c r="AC38" s="4"/>
      <c r="AD38" s="124">
        <f>[1]CoreVPAExp!AB$265</f>
        <v>5.6416339999999998</v>
      </c>
      <c r="AE38" s="81">
        <f>[1]CoreVPAExp!AC$265</f>
        <v>4.6450949999999995</v>
      </c>
      <c r="AF38" s="81">
        <f>[1]CoreVPAExp!AD$265</f>
        <v>4.6124259999999992</v>
      </c>
      <c r="AG38" s="81">
        <f>[1]CoreVPAExp!AE$265</f>
        <v>4.9811169999999994</v>
      </c>
      <c r="AH38" s="81">
        <f>[1]CoreVPAExp!AF$265</f>
        <v>8.8141309999999997</v>
      </c>
      <c r="AI38" s="81">
        <f>[1]CoreVPAExp!AG$265</f>
        <v>11.011968</v>
      </c>
      <c r="AJ38" s="81">
        <f>[1]CoreVPAExp!AH$265</f>
        <v>14.414712999999999</v>
      </c>
      <c r="AK38" s="81">
        <f>[1]CoreVPAExp!AI$265</f>
        <v>16.927674999999997</v>
      </c>
      <c r="AL38" s="81">
        <f>[1]CoreVPAExp!AJ$265</f>
        <v>21.572414000000002</v>
      </c>
      <c r="AM38" s="81">
        <f>[1]CoreVPAExp!AK$265</f>
        <v>10.231432999999997</v>
      </c>
      <c r="AN38" s="81">
        <f>[1]CoreVPAExp!AL$265</f>
        <v>9.7034019999999988</v>
      </c>
      <c r="AO38" s="81">
        <f>[1]CoreVPAExp!AM$265</f>
        <v>9.0197469999999988</v>
      </c>
      <c r="AP38" s="81">
        <f>[1]CoreVPAExp!AN$265</f>
        <v>13.837609</v>
      </c>
      <c r="AQ38" s="81">
        <f>[1]CoreVPAExp!AO$265</f>
        <v>8.9126199999999987</v>
      </c>
      <c r="AR38" s="81">
        <f>[1]CoreVPAExp!AP$265</f>
        <v>8.3697579999999991</v>
      </c>
      <c r="AS38" s="81">
        <f>[1]CoreVPAExp!AQ$265</f>
        <v>6.6831620000000003</v>
      </c>
      <c r="AT38" s="81">
        <f>[1]CoreVPAExp!AR$265</f>
        <v>5.4829220000000003</v>
      </c>
      <c r="AU38" s="81">
        <f>[1]CoreVPAExp!AS$265</f>
        <v>10.117649</v>
      </c>
      <c r="AV38" s="81">
        <f>[1]CoreVPAExp!AT$265</f>
        <v>6.7033699999999996</v>
      </c>
      <c r="AW38" s="81">
        <f>[1]CoreVPAExp!AU$265</f>
        <v>2.4538609999999998</v>
      </c>
      <c r="AX38" s="81">
        <f>[1]CoreVPAExp!AV$265</f>
        <v>0</v>
      </c>
      <c r="AY38" s="81">
        <f>[1]CoreVPAExp!AW$265</f>
        <v>0</v>
      </c>
      <c r="AZ38" s="81">
        <f>[1]CoreVPAExp!AX$265</f>
        <v>0</v>
      </c>
      <c r="BA38" s="81">
        <f>[1]CoreVPAExp!AY$265</f>
        <v>0</v>
      </c>
      <c r="BB38" s="81">
        <f>[1]CoreVPAExp!AZ$265</f>
        <v>0</v>
      </c>
      <c r="BC38" s="81">
        <f>[1]CoreVPAExp!BA$265</f>
        <v>0</v>
      </c>
      <c r="BD38" s="214"/>
    </row>
    <row r="39" spans="2:56">
      <c r="B39" s="5" t="s">
        <v>43</v>
      </c>
      <c r="C39" s="48">
        <f>1/$A$1*[1]CoreVPAExp!$B$113</f>
        <v>2.2680034999999999E-3</v>
      </c>
      <c r="D39" s="12">
        <f>1/$A$1*[1]CoreVPAExp!$C$113</f>
        <v>2.0108947039999998E-3</v>
      </c>
      <c r="E39" s="12">
        <f>1/$A$1*[1]CoreVPAExp!$D$113</f>
        <v>1.8404142400000002E-3</v>
      </c>
      <c r="F39" s="12">
        <f>1/$A$1*[1]CoreVPAExp!$E$113</f>
        <v>1.1333000560000001E-3</v>
      </c>
      <c r="G39" s="12">
        <f>1/$A$1*[1]CoreVPAExp!$F$113</f>
        <v>2.2703747919999998E-3</v>
      </c>
      <c r="H39" s="12">
        <f>1/$A$1*[1]CoreVPAExp!$G$113</f>
        <v>1.6726010560000001E-3</v>
      </c>
      <c r="I39" s="12">
        <f>1/$A$1*[1]CoreVPAExp!$H$113</f>
        <v>2.02298362E-3</v>
      </c>
      <c r="J39" s="38">
        <f>1/$A$1*[1]CoreVPAExp!$I$113</f>
        <v>2.2179283280000001E-3</v>
      </c>
      <c r="K39" s="38">
        <f>1/$A$1*[1]CoreVPAExp!$J$113</f>
        <v>1.3328572040000001E-3</v>
      </c>
      <c r="L39" s="38">
        <f>1/$A$1*[1]CoreVPAExp!K$113</f>
        <v>3.1359509999999999E-4</v>
      </c>
      <c r="M39" s="12">
        <f>1/$A$1*[1]CoreVPAExp!L$113</f>
        <v>3.1979183599999995E-4</v>
      </c>
      <c r="N39" s="12">
        <f>1/$A$1*[1]CoreVPAExp!M$113</f>
        <v>2.1594809599999998E-4</v>
      </c>
      <c r="O39" s="12">
        <f>1/$A$1*[1]CoreVPAExp!N$113</f>
        <v>5.9183123999999998E-5</v>
      </c>
      <c r="P39" s="12">
        <f>1/$A$1*[1]CoreVPAExp!O$113</f>
        <v>2.5683075600000001E-4</v>
      </c>
      <c r="Q39" s="12">
        <f>1/$A$1*[1]CoreVPAExp!P$113</f>
        <v>2.4509211999999999E-4</v>
      </c>
      <c r="R39" s="12">
        <f>1/$A$1*[1]CoreVPAExp!Q$113</f>
        <v>4.1726048000000005E-5</v>
      </c>
      <c r="S39" s="12">
        <f>1/$A$1*[1]CoreVPAExp!R$113</f>
        <v>0</v>
      </c>
      <c r="T39" s="12">
        <f>1/$A$1*[1]CoreVPAExp!S$113</f>
        <v>0</v>
      </c>
      <c r="U39" s="12">
        <f>1/$A$1*[1]CoreVPAExp!T$113</f>
        <v>0</v>
      </c>
      <c r="V39" s="12">
        <f>1/$A$1*[1]CoreVPAExp!U$113</f>
        <v>1.9303648000000001E-5</v>
      </c>
      <c r="W39" s="12">
        <f>1/$A$1*[1]CoreVPAExp!V$113</f>
        <v>0</v>
      </c>
      <c r="X39" s="12">
        <f>1/$A$1*[1]CoreVPAExp!W$113</f>
        <v>0</v>
      </c>
      <c r="Y39" s="12">
        <f>1/$A$1*[1]CoreVPAExp!X$113</f>
        <v>0</v>
      </c>
      <c r="Z39" s="12">
        <f>1/$A$1*[1]CoreVPAExp!Y$113</f>
        <v>0</v>
      </c>
      <c r="AA39" s="12">
        <f>1/$A$1*[1]CoreVPAExp!Z$113</f>
        <v>0</v>
      </c>
      <c r="AB39" s="11">
        <f>1/$A$1*[1]CoreVPAExp!AA$113</f>
        <v>0</v>
      </c>
      <c r="AC39" s="4"/>
      <c r="AD39" s="116">
        <f>[1]CoreVPAExp!AB$113</f>
        <v>0.503216</v>
      </c>
      <c r="AE39" s="117">
        <f>[1]CoreVPAExp!AC$113</f>
        <v>0.40956999999999999</v>
      </c>
      <c r="AF39" s="117">
        <f>[1]CoreVPAExp!AD$113</f>
        <v>0.40573199999999998</v>
      </c>
      <c r="AG39" s="117">
        <f>[1]CoreVPAExp!AE$113</f>
        <v>0.35044199999999998</v>
      </c>
      <c r="AH39" s="117">
        <f>[1]CoreVPAExp!AF$113</f>
        <v>0.55344300000000002</v>
      </c>
      <c r="AI39" s="117">
        <f>[1]CoreVPAExp!AG$113</f>
        <v>0.57592899999999991</v>
      </c>
      <c r="AJ39" s="117">
        <f>[1]CoreVPAExp!AH$113</f>
        <v>0.52631099999999997</v>
      </c>
      <c r="AK39" s="117">
        <f>[1]CoreVPAExp!AI$113</f>
        <v>0.69063299999999994</v>
      </c>
      <c r="AL39" s="117">
        <f>[1]CoreVPAExp!AJ$113</f>
        <v>0.57945900000000006</v>
      </c>
      <c r="AM39" s="117">
        <f>[1]CoreVPAExp!AK$113</f>
        <v>9.5362000000000002E-2</v>
      </c>
      <c r="AN39" s="117">
        <f>[1]CoreVPAExp!AL$113</f>
        <v>0.10052799999999999</v>
      </c>
      <c r="AO39" s="117">
        <f>[1]CoreVPAExp!AM$113</f>
        <v>7.1138999999999994E-2</v>
      </c>
      <c r="AP39" s="117">
        <f>[1]CoreVPAExp!AN$113</f>
        <v>2.1661E-2</v>
      </c>
      <c r="AQ39" s="117">
        <f>[1]CoreVPAExp!AO$113</f>
        <v>0.13269599999999998</v>
      </c>
      <c r="AR39" s="117">
        <f>[1]CoreVPAExp!AP$113</f>
        <v>7.6172999999999991E-2</v>
      </c>
      <c r="AS39" s="117">
        <f>[1]CoreVPAExp!AQ$113</f>
        <v>1.4544999999999999E-2</v>
      </c>
      <c r="AT39" s="117">
        <f>[1]CoreVPAExp!AR$113</f>
        <v>0</v>
      </c>
      <c r="AU39" s="117">
        <f>[1]CoreVPAExp!AS$113</f>
        <v>0</v>
      </c>
      <c r="AV39" s="117">
        <f>[1]CoreVPAExp!AT$113</f>
        <v>0</v>
      </c>
      <c r="AW39" s="117">
        <f>[1]CoreVPAExp!AU$113</f>
        <v>8.9629999999999987E-3</v>
      </c>
      <c r="AX39" s="117">
        <f>[1]CoreVPAExp!AV$113</f>
        <v>0</v>
      </c>
      <c r="AY39" s="117">
        <f>[1]CoreVPAExp!AW$113</f>
        <v>0</v>
      </c>
      <c r="AZ39" s="117">
        <f>[1]CoreVPAExp!AX$113</f>
        <v>0</v>
      </c>
      <c r="BA39" s="117">
        <f>[1]CoreVPAExp!AY$113</f>
        <v>0</v>
      </c>
      <c r="BB39" s="117">
        <f>[1]CoreVPAExp!AZ$113</f>
        <v>0</v>
      </c>
      <c r="BC39" s="117">
        <f>[1]CoreVPAExp!BA$113</f>
        <v>0</v>
      </c>
      <c r="BD39" s="214"/>
    </row>
    <row r="40" spans="2:56">
      <c r="B40" s="5" t="s">
        <v>44</v>
      </c>
      <c r="C40" s="48">
        <f>1/$A$1*[1]CoreVPAExp!$B$127</f>
        <v>3.4078979199999998E-3</v>
      </c>
      <c r="D40" s="12">
        <f>1/$A$1*[1]CoreVPAExp!$C$127</f>
        <v>4.0563592439999997E-3</v>
      </c>
      <c r="E40" s="12">
        <f>1/$A$1*[1]CoreVPAExp!$D$127</f>
        <v>4.2443551359999995E-3</v>
      </c>
      <c r="F40" s="12">
        <f>1/$A$1*[1]CoreVPAExp!$E$127</f>
        <v>3.3129709759999997E-3</v>
      </c>
      <c r="G40" s="12">
        <f>1/$A$1*[1]CoreVPAExp!$F$127</f>
        <v>4.698085728E-3</v>
      </c>
      <c r="H40" s="12">
        <f>1/$A$1*[1]CoreVPAExp!$G$127</f>
        <v>7.2148000399999994E-3</v>
      </c>
      <c r="I40" s="12">
        <f>1/$A$1*[1]CoreVPAExp!$H$127</f>
        <v>6.2072314360000005E-3</v>
      </c>
      <c r="J40" s="38">
        <f>1/$A$1*[1]CoreVPAExp!$I$127</f>
        <v>6.2403365920000002E-3</v>
      </c>
      <c r="K40" s="38">
        <f>1/$A$1*[1]CoreVPAExp!$J$127</f>
        <v>9.8049468440000002E-3</v>
      </c>
      <c r="L40" s="38">
        <f>1/$A$1*[1]CoreVPAExp!K$127</f>
        <v>9.8545304480000002E-3</v>
      </c>
      <c r="M40" s="12">
        <f>1/$A$1*[1]CoreVPAExp!L$127</f>
        <v>9.7149442039999988E-3</v>
      </c>
      <c r="N40" s="12">
        <f>1/$A$1*[1]CoreVPAExp!M$127</f>
        <v>9.2191437800000012E-3</v>
      </c>
      <c r="O40" s="12">
        <f>1/$A$1*[1]CoreVPAExp!N$127</f>
        <v>1.6480165240000001E-2</v>
      </c>
      <c r="P40" s="12">
        <f>1/$A$1*[1]CoreVPAExp!O$127</f>
        <v>7.6185143160000003E-3</v>
      </c>
      <c r="Q40" s="12">
        <f>1/$A$1*[1]CoreVPAExp!P$127</f>
        <v>9.169977012000001E-3</v>
      </c>
      <c r="R40" s="12">
        <f>1/$A$1*[1]CoreVPAExp!Q$127</f>
        <v>8.7320771999999987E-3</v>
      </c>
      <c r="S40" s="12">
        <f>1/$A$1*[1]CoreVPAExp!R$127</f>
        <v>5.5392708839999997E-3</v>
      </c>
      <c r="T40" s="12">
        <f>1/$A$1*[1]CoreVPAExp!S$127</f>
        <v>3.2135596920000002E-3</v>
      </c>
      <c r="U40" s="12">
        <f>1/$A$1*[1]CoreVPAExp!T$127</f>
        <v>2.7370169680000001E-3</v>
      </c>
      <c r="V40" s="12">
        <f>1/$A$1*[1]CoreVPAExp!U$127</f>
        <v>2.434654768E-3</v>
      </c>
      <c r="W40" s="12">
        <f>1/$A$1*[1]CoreVPAExp!V$127</f>
        <v>0</v>
      </c>
      <c r="X40" s="12">
        <f>1/$A$1*[1]CoreVPAExp!W$127</f>
        <v>0</v>
      </c>
      <c r="Y40" s="12">
        <f>1/$A$1*[1]CoreVPAExp!X$127</f>
        <v>0</v>
      </c>
      <c r="Z40" s="12">
        <f>1/$A$1*[1]CoreVPAExp!Y$127</f>
        <v>0</v>
      </c>
      <c r="AA40" s="12">
        <f>1/$A$1*[1]CoreVPAExp!Z$127</f>
        <v>0</v>
      </c>
      <c r="AB40" s="11">
        <f>1/$A$1*[1]CoreVPAExp!AA$127</f>
        <v>0</v>
      </c>
      <c r="AC40" s="4"/>
      <c r="AD40" s="116">
        <f>[1]CoreVPAExp!AB$127</f>
        <v>0.54931799999999997</v>
      </c>
      <c r="AE40" s="117">
        <f>[1]CoreVPAExp!AC$127</f>
        <v>0.60660700000000001</v>
      </c>
      <c r="AF40" s="117">
        <f>[1]CoreVPAExp!AD$127</f>
        <v>0.7601119999999999</v>
      </c>
      <c r="AG40" s="117">
        <f>[1]CoreVPAExp!AE$127</f>
        <v>0.79689100000000002</v>
      </c>
      <c r="AH40" s="117">
        <f>[1]CoreVPAExp!AF$127</f>
        <v>1.137348</v>
      </c>
      <c r="AI40" s="117">
        <f>[1]CoreVPAExp!AG$127</f>
        <v>1.9956739999999999</v>
      </c>
      <c r="AJ40" s="117">
        <f>[1]CoreVPAExp!AH$127</f>
        <v>1.9029209999999999</v>
      </c>
      <c r="AK40" s="117">
        <f>[1]CoreVPAExp!AI$127</f>
        <v>2.1513590000000002</v>
      </c>
      <c r="AL40" s="117">
        <f>[1]CoreVPAExp!AJ$127</f>
        <v>3.8058109999999994</v>
      </c>
      <c r="AM40" s="117">
        <f>[1]CoreVPAExp!AK$127</f>
        <v>3.1515279999999999</v>
      </c>
      <c r="AN40" s="117">
        <f>[1]CoreVPAExp!AL$127</f>
        <v>3.322244</v>
      </c>
      <c r="AO40" s="117">
        <f>[1]CoreVPAExp!AM$127</f>
        <v>3.4842519999999997</v>
      </c>
      <c r="AP40" s="117">
        <f>[1]CoreVPAExp!AN$127</f>
        <v>6.1364919999999996</v>
      </c>
      <c r="AQ40" s="117">
        <f>[1]CoreVPAExp!AO$127</f>
        <v>2.9582570000000001</v>
      </c>
      <c r="AR40" s="117">
        <f>[1]CoreVPAExp!AP$127</f>
        <v>3.6155279999999999</v>
      </c>
      <c r="AS40" s="117">
        <f>[1]CoreVPAExp!AQ$127</f>
        <v>3.1684389999999998</v>
      </c>
      <c r="AT40" s="117">
        <f>[1]CoreVPAExp!AR$127</f>
        <v>2.1000939999999999</v>
      </c>
      <c r="AU40" s="117">
        <f>[1]CoreVPAExp!AS$127</f>
        <v>5.5725629999999997</v>
      </c>
      <c r="AV40" s="117">
        <f>[1]CoreVPAExp!AT$127</f>
        <v>1.0101439999999999</v>
      </c>
      <c r="AW40" s="117">
        <f>[1]CoreVPAExp!AU$127</f>
        <v>0.798238</v>
      </c>
      <c r="AX40" s="117">
        <f>[1]CoreVPAExp!AV$127</f>
        <v>0</v>
      </c>
      <c r="AY40" s="117">
        <f>[1]CoreVPAExp!AW$127</f>
        <v>0</v>
      </c>
      <c r="AZ40" s="117">
        <f>[1]CoreVPAExp!AX$127</f>
        <v>0</v>
      </c>
      <c r="BA40" s="117">
        <f>[1]CoreVPAExp!AY$127</f>
        <v>0</v>
      </c>
      <c r="BB40" s="117">
        <f>[1]CoreVPAExp!AZ$127</f>
        <v>0</v>
      </c>
      <c r="BC40" s="117">
        <f>[1]CoreVPAExp!BA$127</f>
        <v>0</v>
      </c>
      <c r="BD40" s="214"/>
    </row>
    <row r="41" spans="2:56">
      <c r="B41" s="5" t="s">
        <v>54</v>
      </c>
      <c r="C41" s="48">
        <f>1/$A$1*[1]CoreVPAExp!$B$200</f>
        <v>7.806274476E-3</v>
      </c>
      <c r="D41" s="12">
        <f>1/$A$1*[1]CoreVPAExp!$C$200</f>
        <v>4.8637268680000005E-3</v>
      </c>
      <c r="E41" s="12">
        <f>1/$A$1*[1]CoreVPAExp!$D$200</f>
        <v>7.2485809760000006E-3</v>
      </c>
      <c r="F41" s="12">
        <f>1/$A$1*[1]CoreVPAExp!$E$200</f>
        <v>6.7512445000000006E-3</v>
      </c>
      <c r="G41" s="12">
        <f>1/$A$1*[1]CoreVPAExp!$F$200</f>
        <v>9.6431378679999995E-3</v>
      </c>
      <c r="H41" s="12">
        <f>1/$A$1*[1]CoreVPAExp!$G$200</f>
        <v>8.6436260960000011E-3</v>
      </c>
      <c r="I41" s="12">
        <f>1/$A$1*[1]CoreVPAExp!$H$200</f>
        <v>6.9716074960000001E-3</v>
      </c>
      <c r="J41" s="38">
        <f>1/$A$1*[1]CoreVPAExp!$I$200</f>
        <v>1.2109913396000002E-2</v>
      </c>
      <c r="K41" s="38">
        <f>1/$A$1*[1]CoreVPAExp!$J$200</f>
        <v>1.2350584064000001E-2</v>
      </c>
      <c r="L41" s="38">
        <f>1/$A$1*[1]CoreVPAExp!K$200</f>
        <v>3.3974344040000001E-3</v>
      </c>
      <c r="M41" s="12">
        <f>1/$A$1*[1]CoreVPAExp!L$200</f>
        <v>4.6183926879999997E-3</v>
      </c>
      <c r="N41" s="12">
        <f>1/$A$1*[1]CoreVPAExp!M$200</f>
        <v>8.1282728799999995E-4</v>
      </c>
      <c r="O41" s="12">
        <f>1/$A$1*[1]CoreVPAExp!N$200</f>
        <v>7.6305847799999996E-3</v>
      </c>
      <c r="P41" s="12">
        <f>1/$A$1*[1]CoreVPAExp!O$200</f>
        <v>6.1528347440000008E-3</v>
      </c>
      <c r="Q41" s="12">
        <f>1/$A$1*[1]CoreVPAExp!P$200</f>
        <v>1.0061414999999998E-3</v>
      </c>
      <c r="R41" s="12">
        <f>1/$A$1*[1]CoreVPAExp!Q$200</f>
        <v>8.1407065599999994E-4</v>
      </c>
      <c r="S41" s="12">
        <f>1/$A$1*[1]CoreVPAExp!R$200</f>
        <v>8.2484875199999991E-4</v>
      </c>
      <c r="T41" s="12">
        <f>1/$A$1*[1]CoreVPAExp!S$200</f>
        <v>7.2452125199999997E-4</v>
      </c>
      <c r="U41" s="12">
        <f>1/$A$1*[1]CoreVPAExp!T$200</f>
        <v>1.22969028E-3</v>
      </c>
      <c r="V41" s="12">
        <f>1/$A$1*[1]CoreVPAExp!U$200</f>
        <v>2.466076704E-3</v>
      </c>
      <c r="W41" s="12">
        <f>1/$A$1*[1]CoreVPAExp!V$200</f>
        <v>0</v>
      </c>
      <c r="X41" s="12">
        <f>1/$A$1*[1]CoreVPAExp!W$200</f>
        <v>0</v>
      </c>
      <c r="Y41" s="12">
        <f>1/$A$1*[1]CoreVPAExp!X$200</f>
        <v>0</v>
      </c>
      <c r="Z41" s="12">
        <f>1/$A$1*[1]CoreVPAExp!Y$200</f>
        <v>0</v>
      </c>
      <c r="AA41" s="12">
        <f>1/$A$1*[1]CoreVPAExp!Z$200</f>
        <v>0</v>
      </c>
      <c r="AB41" s="11">
        <f>1/$A$1*[1]CoreVPAExp!AA$200</f>
        <v>0</v>
      </c>
      <c r="AC41" s="36"/>
      <c r="AD41" s="116">
        <f>[1]CoreVPAExp!AB$200</f>
        <v>1.294092</v>
      </c>
      <c r="AE41" s="117">
        <f>[1]CoreVPAExp!AC$200</f>
        <v>0.78032999999999997</v>
      </c>
      <c r="AF41" s="117">
        <f>[1]CoreVPAExp!AD$200</f>
        <v>1.179562</v>
      </c>
      <c r="AG41" s="117">
        <f>[1]CoreVPAExp!AE$200</f>
        <v>1.2261839999999999</v>
      </c>
      <c r="AH41" s="117">
        <f>[1]CoreVPAExp!AF$200</f>
        <v>1.760832</v>
      </c>
      <c r="AI41" s="117">
        <f>[1]CoreVPAExp!AG$200</f>
        <v>2.029223</v>
      </c>
      <c r="AJ41" s="117">
        <f>[1]CoreVPAExp!AH$200</f>
        <v>1.766079</v>
      </c>
      <c r="AK41" s="117">
        <f>[1]CoreVPAExp!AI$200</f>
        <v>3.4378569999999997</v>
      </c>
      <c r="AL41" s="117">
        <f>[1]CoreVPAExp!AJ$200</f>
        <v>3.0890989999999996</v>
      </c>
      <c r="AM41" s="117">
        <f>[1]CoreVPAExp!AK$200</f>
        <v>0.77335699999999996</v>
      </c>
      <c r="AN41" s="117">
        <f>[1]CoreVPAExp!AL$200</f>
        <v>0.90792699999999993</v>
      </c>
      <c r="AO41" s="117">
        <f>[1]CoreVPAExp!AM$200</f>
        <v>0.17723799999999998</v>
      </c>
      <c r="AP41" s="117">
        <f>[1]CoreVPAExp!AN$200</f>
        <v>1.6613259999999999</v>
      </c>
      <c r="AQ41" s="117">
        <f>[1]CoreVPAExp!AO$200</f>
        <v>1.7178719999999998</v>
      </c>
      <c r="AR41" s="117">
        <f>[1]CoreVPAExp!AP$200</f>
        <v>0.22322299999999998</v>
      </c>
      <c r="AS41" s="117">
        <f>[1]CoreVPAExp!AQ$200</f>
        <v>0.17726199999999998</v>
      </c>
      <c r="AT41" s="117">
        <f>[1]CoreVPAExp!AR$200</f>
        <v>0.24648099999999998</v>
      </c>
      <c r="AU41" s="117">
        <f>[1]CoreVPAExp!AS$200</f>
        <v>0.21249899999999999</v>
      </c>
      <c r="AV41" s="117">
        <f>[1]CoreVPAExp!AT$200</f>
        <v>0.41815999999999998</v>
      </c>
      <c r="AW41" s="117">
        <f>[1]CoreVPAExp!AU$200</f>
        <v>0.62196299999999993</v>
      </c>
      <c r="AX41" s="117">
        <f>[1]CoreVPAExp!AV$200</f>
        <v>0</v>
      </c>
      <c r="AY41" s="117">
        <f>[1]CoreVPAExp!AW$200</f>
        <v>0</v>
      </c>
      <c r="AZ41" s="117">
        <f>[1]CoreVPAExp!AX$200</f>
        <v>0</v>
      </c>
      <c r="BA41" s="117">
        <f>[1]CoreVPAExp!AY$200</f>
        <v>0</v>
      </c>
      <c r="BB41" s="117">
        <f>[1]CoreVPAExp!AZ$200</f>
        <v>0</v>
      </c>
      <c r="BC41" s="117">
        <f>[1]CoreVPAExp!BA$200</f>
        <v>0</v>
      </c>
      <c r="BD41" s="214"/>
    </row>
    <row r="42" spans="2:56">
      <c r="B42" s="5" t="s">
        <v>53</v>
      </c>
      <c r="C42" s="48">
        <f>1/$A$1*[1]CoreVPAExp!$B$227</f>
        <v>8.527570239999999E-4</v>
      </c>
      <c r="D42" s="12">
        <f>1/$A$1*[1]CoreVPAExp!$C$227</f>
        <v>1.3795070799999998E-3</v>
      </c>
      <c r="E42" s="12">
        <f>1/$A$1*[1]CoreVPAExp!$D$227</f>
        <v>1.0660855799999999E-3</v>
      </c>
      <c r="F42" s="12">
        <f>1/$A$1*[1]CoreVPAExp!$E$227</f>
        <v>2.9614571559999996E-3</v>
      </c>
      <c r="G42" s="12">
        <f>1/$A$1*[1]CoreVPAExp!$F$227</f>
        <v>2.6778084760000001E-3</v>
      </c>
      <c r="H42" s="12">
        <f>1/$A$1*[1]CoreVPAExp!$G$227</f>
        <v>9.0110781040000001E-3</v>
      </c>
      <c r="I42" s="12">
        <f>1/$A$1*[1]CoreVPAExp!$H$227</f>
        <v>4.1925313639999996E-3</v>
      </c>
      <c r="J42" s="38">
        <f>1/$A$1*[1]CoreVPAExp!$I$227</f>
        <v>5.456521588E-3</v>
      </c>
      <c r="K42" s="38">
        <f>1/$A$1*[1]CoreVPAExp!$J$227</f>
        <v>8.8000840759999994E-3</v>
      </c>
      <c r="L42" s="38">
        <f>1/$A$1*[1]CoreVPAExp!K$227</f>
        <v>3.1458256759999996E-3</v>
      </c>
      <c r="M42" s="12">
        <f>1/$A$1*[1]CoreVPAExp!L$227</f>
        <v>2.9642165279999996E-3</v>
      </c>
      <c r="N42" s="12">
        <f>1/$A$1*[1]CoreVPAExp!M$227</f>
        <v>2.0677685559999997E-3</v>
      </c>
      <c r="O42" s="12">
        <f>1/$A$1*[1]CoreVPAExp!N$227</f>
        <v>7.0004815999999989E-4</v>
      </c>
      <c r="P42" s="12">
        <f>1/$A$1*[1]CoreVPAExp!O$227</f>
        <v>9.9042439999999995E-5</v>
      </c>
      <c r="Q42" s="12">
        <f>1/$A$1*[1]CoreVPAExp!P$227</f>
        <v>3.9205208E-4</v>
      </c>
      <c r="R42" s="12">
        <f>1/$A$1*[1]CoreVPAExp!Q$227</f>
        <v>3.3841052000000002E-4</v>
      </c>
      <c r="S42" s="12">
        <f>1/$A$1*[1]CoreVPAExp!R$227</f>
        <v>1.9973002000000002E-4</v>
      </c>
      <c r="T42" s="12">
        <f>1/$A$1*[1]CoreVPAExp!S$227</f>
        <v>1.2646437999999999E-4</v>
      </c>
      <c r="U42" s="12">
        <f>1/$A$1*[1]CoreVPAExp!T$227</f>
        <v>4.1487221999999993E-4</v>
      </c>
      <c r="V42" s="12">
        <f>1/$A$1*[1]CoreVPAExp!U$227</f>
        <v>5.6675555999999988E-4</v>
      </c>
      <c r="W42" s="12">
        <f>1/$A$1*[1]CoreVPAExp!V$227</f>
        <v>0</v>
      </c>
      <c r="X42" s="12">
        <f>1/$A$1*[1]CoreVPAExp!W$227</f>
        <v>0</v>
      </c>
      <c r="Y42" s="12">
        <f>1/$A$1*[1]CoreVPAExp!X$227</f>
        <v>0</v>
      </c>
      <c r="Z42" s="12">
        <f>1/$A$1*[1]CoreVPAExp!Y$227</f>
        <v>0</v>
      </c>
      <c r="AA42" s="12">
        <f>1/$A$1*[1]CoreVPAExp!Z$227</f>
        <v>0</v>
      </c>
      <c r="AB42" s="11">
        <f>1/$A$1*[1]CoreVPAExp!AA$227</f>
        <v>0</v>
      </c>
      <c r="AC42" s="36"/>
      <c r="AD42" s="116">
        <f>[1]CoreVPAExp!AB$227</f>
        <v>0.14586299999999999</v>
      </c>
      <c r="AE42" s="117">
        <f>[1]CoreVPAExp!AC$227</f>
        <v>0.26553899999999997</v>
      </c>
      <c r="AF42" s="117">
        <f>[1]CoreVPAExp!AD$227</f>
        <v>0.219052</v>
      </c>
      <c r="AG42" s="117">
        <f>[1]CoreVPAExp!AE$227</f>
        <v>0.6638949999999999</v>
      </c>
      <c r="AH42" s="117">
        <f>[1]CoreVPAExp!AF$227</f>
        <v>0.67138699999999996</v>
      </c>
      <c r="AI42" s="117">
        <f>[1]CoreVPAExp!AG$227</f>
        <v>2.262677</v>
      </c>
      <c r="AJ42" s="117">
        <f>[1]CoreVPAExp!AH$227</f>
        <v>1.045512</v>
      </c>
      <c r="AK42" s="117">
        <f>[1]CoreVPAExp!AI$227</f>
        <v>1.5899299999999998</v>
      </c>
      <c r="AL42" s="117">
        <f>[1]CoreVPAExp!AJ$227</f>
        <v>3.0071150000000002</v>
      </c>
      <c r="AM42" s="117">
        <f>[1]CoreVPAExp!AK$227</f>
        <v>0.94972299999999987</v>
      </c>
      <c r="AN42" s="117">
        <f>[1]CoreVPAExp!AL$227</f>
        <v>1.006753</v>
      </c>
      <c r="AO42" s="117">
        <f>[1]CoreVPAExp!AM$227</f>
        <v>0.63188600000000006</v>
      </c>
      <c r="AP42" s="117">
        <f>[1]CoreVPAExp!AN$227</f>
        <v>0.217942</v>
      </c>
      <c r="AQ42" s="117">
        <f>[1]CoreVPAExp!AO$227</f>
        <v>3.4107999999999999E-2</v>
      </c>
      <c r="AR42" s="117">
        <f>[1]CoreVPAExp!AP$227</f>
        <v>0.10217699999999999</v>
      </c>
      <c r="AS42" s="117">
        <f>[1]CoreVPAExp!AQ$227</f>
        <v>7.3950000000000002E-2</v>
      </c>
      <c r="AT42" s="117">
        <f>[1]CoreVPAExp!AR$227</f>
        <v>4.4252E-2</v>
      </c>
      <c r="AU42" s="117">
        <f>[1]CoreVPAExp!AS$227</f>
        <v>2.8223999999999999E-2</v>
      </c>
      <c r="AV42" s="117">
        <f>[1]CoreVPAExp!AT$227</f>
        <v>0.10902299999999999</v>
      </c>
      <c r="AW42" s="117">
        <f>[1]CoreVPAExp!AU$227</f>
        <v>0</v>
      </c>
      <c r="AX42" s="117">
        <f>[1]CoreVPAExp!AV$227</f>
        <v>0</v>
      </c>
      <c r="AY42" s="117">
        <f>[1]CoreVPAExp!AW$227</f>
        <v>0</v>
      </c>
      <c r="AZ42" s="117">
        <f>[1]CoreVPAExp!AX$227</f>
        <v>0</v>
      </c>
      <c r="BA42" s="117">
        <f>[1]CoreVPAExp!AY$227</f>
        <v>0</v>
      </c>
      <c r="BB42" s="117">
        <f>[1]CoreVPAExp!AZ$227</f>
        <v>0</v>
      </c>
      <c r="BC42" s="117">
        <f>[1]CoreVPAExp!BA$227</f>
        <v>0</v>
      </c>
      <c r="BD42" s="214"/>
    </row>
    <row r="43" spans="2:56">
      <c r="B43" s="5" t="s">
        <v>52</v>
      </c>
      <c r="C43" s="48">
        <f>1/$A$1*[1]CoreVPAExp!$B$245</f>
        <v>2.0220099200000001E-2</v>
      </c>
      <c r="D43" s="12">
        <f>1/$A$1*[1]CoreVPAExp!$C$245</f>
        <v>1.6782324356000002E-2</v>
      </c>
      <c r="E43" s="12">
        <f>1/$A$1*[1]CoreVPAExp!$D$245</f>
        <v>1.0835260744000002E-2</v>
      </c>
      <c r="F43" s="12">
        <f>1/$A$1*[1]CoreVPAExp!$E$245</f>
        <v>1.0486270900000001E-2</v>
      </c>
      <c r="G43" s="12">
        <f>1/$A$1*[1]CoreVPAExp!$F$245</f>
        <v>2.1913864084000003E-2</v>
      </c>
      <c r="H43" s="12">
        <f>1/$A$1*[1]CoreVPAExp!$G$245</f>
        <v>1.8039120259999999E-2</v>
      </c>
      <c r="I43" s="12">
        <f>1/$A$1*[1]CoreVPAExp!$H$245</f>
        <v>3.9390926568000001E-2</v>
      </c>
      <c r="J43" s="38">
        <f>1/$A$1*[1]CoreVPAExp!$I$245</f>
        <v>3.7833023452E-2</v>
      </c>
      <c r="K43" s="38">
        <f>1/$A$1*[1]CoreVPAExp!$J$245</f>
        <v>3.6490253352000006E-2</v>
      </c>
      <c r="L43" s="38">
        <f>1/$A$1*[1]CoreVPAExp!K$245</f>
        <v>1.8345566204000002E-2</v>
      </c>
      <c r="M43" s="12">
        <f>1/$A$1*[1]CoreVPAExp!L$245</f>
        <v>1.5915336444000002E-2</v>
      </c>
      <c r="N43" s="12">
        <f>1/$A$1*[1]CoreVPAExp!M$245</f>
        <v>1.4158796595999997E-2</v>
      </c>
      <c r="O43" s="12">
        <f>1/$A$1*[1]CoreVPAExp!N$245</f>
        <v>1.8018260987999999E-2</v>
      </c>
      <c r="P43" s="12">
        <f>1/$A$1*[1]CoreVPAExp!O$245</f>
        <v>1.3824979167999999E-2</v>
      </c>
      <c r="Q43" s="12">
        <f>1/$A$1*[1]CoreVPAExp!P$245</f>
        <v>1.2445894551999999E-2</v>
      </c>
      <c r="R43" s="12">
        <f>1/$A$1*[1]CoreVPAExp!Q$245</f>
        <v>1.06766786E-2</v>
      </c>
      <c r="S43" s="12">
        <f>1/$A$1*[1]CoreVPAExp!R$245</f>
        <v>9.5940455520000002E-3</v>
      </c>
      <c r="T43" s="12">
        <f>1/$A$1*[1]CoreVPAExp!S$245</f>
        <v>1.5148598919999999E-2</v>
      </c>
      <c r="U43" s="12">
        <f>1/$A$1*[1]CoreVPAExp!T$245</f>
        <v>1.1625825847999999E-2</v>
      </c>
      <c r="V43" s="12">
        <f>1/$A$1*[1]CoreVPAExp!U$245</f>
        <v>7.2788639559999996E-3</v>
      </c>
      <c r="W43" s="12">
        <f>1/$A$1*[1]CoreVPAExp!V$245</f>
        <v>0</v>
      </c>
      <c r="X43" s="12">
        <f>1/$A$1*[1]CoreVPAExp!W$245</f>
        <v>0</v>
      </c>
      <c r="Y43" s="12">
        <f>1/$A$1*[1]CoreVPAExp!X$245</f>
        <v>0</v>
      </c>
      <c r="Z43" s="12">
        <f>1/$A$1*[1]CoreVPAExp!Y$245</f>
        <v>0</v>
      </c>
      <c r="AA43" s="12">
        <f>1/$A$1*[1]CoreVPAExp!Z$245</f>
        <v>0</v>
      </c>
      <c r="AB43" s="11">
        <f>1/$A$1*[1]CoreVPAExp!AA$245</f>
        <v>0</v>
      </c>
      <c r="AC43" s="36"/>
      <c r="AD43" s="116">
        <f>[1]CoreVPAExp!AB$245</f>
        <v>3.1491449999999999</v>
      </c>
      <c r="AE43" s="117">
        <f>[1]CoreVPAExp!AC$245</f>
        <v>2.4026219999999996</v>
      </c>
      <c r="AF43" s="117">
        <f>[1]CoreVPAExp!AD$245</f>
        <v>1.7246730000000001</v>
      </c>
      <c r="AG43" s="117">
        <f>[1]CoreVPAExp!AE$245</f>
        <v>1.8622619999999999</v>
      </c>
      <c r="AH43" s="117">
        <f>[1]CoreVPAExp!AF$245</f>
        <v>4.4475120000000006</v>
      </c>
      <c r="AI43" s="117">
        <f>[1]CoreVPAExp!AG$245</f>
        <v>3.7148269999999992</v>
      </c>
      <c r="AJ43" s="117">
        <f>[1]CoreVPAExp!AH$245</f>
        <v>8.183978999999999</v>
      </c>
      <c r="AK43" s="117">
        <f>[1]CoreVPAExp!AI$245</f>
        <v>8.3580909999999982</v>
      </c>
      <c r="AL43" s="117">
        <f>[1]CoreVPAExp!AJ$245</f>
        <v>9.2463440000000006</v>
      </c>
      <c r="AM43" s="117">
        <f>[1]CoreVPAExp!AK$245</f>
        <v>4.1624529999999984</v>
      </c>
      <c r="AN43" s="117">
        <f>[1]CoreVPAExp!AL$245</f>
        <v>3.6814759999999995</v>
      </c>
      <c r="AO43" s="117">
        <f>[1]CoreVPAExp!AM$245</f>
        <v>3.5810819999999999</v>
      </c>
      <c r="AP43" s="117">
        <f>[1]CoreVPAExp!AN$245</f>
        <v>4.4200349999999995</v>
      </c>
      <c r="AQ43" s="117">
        <f>[1]CoreVPAExp!AO$245</f>
        <v>3.34226</v>
      </c>
      <c r="AR43" s="117">
        <f>[1]CoreVPAExp!AP$245</f>
        <v>3.1510219999999998</v>
      </c>
      <c r="AS43" s="117">
        <f>[1]CoreVPAExp!AQ$245</f>
        <v>2.7006989999999997</v>
      </c>
      <c r="AT43" s="117">
        <f>[1]CoreVPAExp!AR$245</f>
        <v>2.2290839999999998</v>
      </c>
      <c r="AU43" s="117">
        <f>[1]CoreVPAExp!AS$245</f>
        <v>3.8209659999999999</v>
      </c>
      <c r="AV43" s="117">
        <f>[1]CoreVPAExp!AT$245</f>
        <v>3.1733319999999998</v>
      </c>
      <c r="AW43" s="117">
        <f>[1]CoreVPAExp!AU$245</f>
        <v>0</v>
      </c>
      <c r="AX43" s="117">
        <f>[1]CoreVPAExp!AV$245</f>
        <v>0</v>
      </c>
      <c r="AY43" s="117">
        <f>[1]CoreVPAExp!AW$245</f>
        <v>0</v>
      </c>
      <c r="AZ43" s="117">
        <f>[1]CoreVPAExp!AX$245</f>
        <v>0</v>
      </c>
      <c r="BA43" s="117">
        <f>[1]CoreVPAExp!AY$245</f>
        <v>0</v>
      </c>
      <c r="BB43" s="117">
        <f>[1]CoreVPAExp!AZ$245</f>
        <v>0</v>
      </c>
      <c r="BC43" s="117">
        <f>[1]CoreVPAExp!BA$245</f>
        <v>0</v>
      </c>
      <c r="BD43" s="214"/>
    </row>
    <row r="44" spans="2:56">
      <c r="B44" s="8" t="s">
        <v>15</v>
      </c>
      <c r="C44" s="50">
        <f t="shared" ref="C44:M44" si="13">SUM(C38:C38)-SUM(C39:C43)</f>
        <v>0</v>
      </c>
      <c r="D44" s="41">
        <f t="shared" si="13"/>
        <v>1.0419836280000025E-3</v>
      </c>
      <c r="E44" s="41">
        <f t="shared" si="13"/>
        <v>1.6683900520000003E-3</v>
      </c>
      <c r="F44" s="41">
        <f t="shared" si="13"/>
        <v>3.9535045200000257E-4</v>
      </c>
      <c r="G44" s="41">
        <f t="shared" si="13"/>
        <v>8.8702935999999954E-4</v>
      </c>
      <c r="H44" s="41">
        <f t="shared" si="13"/>
        <v>1.7513958280000047E-3</v>
      </c>
      <c r="I44" s="41">
        <f t="shared" si="13"/>
        <v>4.2362512920000039E-3</v>
      </c>
      <c r="J44" s="42">
        <f t="shared" si="13"/>
        <v>2.4295429479999908E-3</v>
      </c>
      <c r="K44" s="42">
        <f t="shared" si="13"/>
        <v>5.8568506359999994E-3</v>
      </c>
      <c r="L44" s="42">
        <f t="shared" si="13"/>
        <v>4.3300068560000043E-3</v>
      </c>
      <c r="M44" s="41">
        <f t="shared" si="13"/>
        <v>2.4476088000000007E-3</v>
      </c>
      <c r="N44" s="41">
        <f t="shared" ref="N44:AB44" si="14">SUM(N38:N38)-SUM(N39:N43)</f>
        <v>3.7979894120000017E-3</v>
      </c>
      <c r="O44" s="41">
        <f t="shared" si="14"/>
        <v>5.0213759959999993E-3</v>
      </c>
      <c r="P44" s="41">
        <f t="shared" si="14"/>
        <v>2.6699498279999963E-3</v>
      </c>
      <c r="Q44" s="41">
        <f t="shared" si="14"/>
        <v>4.1432085239999986E-3</v>
      </c>
      <c r="R44" s="41">
        <f t="shared" si="14"/>
        <v>2.6462585239999982E-3</v>
      </c>
      <c r="S44" s="41">
        <f t="shared" si="14"/>
        <v>2.8390045319999987E-3</v>
      </c>
      <c r="T44" s="41">
        <f t="shared" si="14"/>
        <v>1.6642465839999988E-3</v>
      </c>
      <c r="U44" s="41">
        <f t="shared" si="14"/>
        <v>7.6467238120000031E-3</v>
      </c>
      <c r="V44" s="41">
        <f t="shared" si="14"/>
        <v>3.5446476519999971E-3</v>
      </c>
      <c r="W44" s="41">
        <f t="shared" si="14"/>
        <v>0</v>
      </c>
      <c r="X44" s="41">
        <f t="shared" si="14"/>
        <v>0</v>
      </c>
      <c r="Y44" s="41">
        <f t="shared" si="14"/>
        <v>0</v>
      </c>
      <c r="Z44" s="41">
        <f t="shared" si="14"/>
        <v>0</v>
      </c>
      <c r="AA44" s="41">
        <f t="shared" si="14"/>
        <v>0</v>
      </c>
      <c r="AB44" s="56">
        <f t="shared" si="14"/>
        <v>0</v>
      </c>
      <c r="AC44" s="36"/>
      <c r="AD44" s="118">
        <f t="shared" ref="AD44:BC44" si="15">SUM(AD38:AD38)-SUM(AD39:AD43)</f>
        <v>0</v>
      </c>
      <c r="AE44" s="119">
        <f t="shared" si="15"/>
        <v>0.18042699999999989</v>
      </c>
      <c r="AF44" s="119">
        <f t="shared" si="15"/>
        <v>0.32329499999999989</v>
      </c>
      <c r="AG44" s="119">
        <f t="shared" si="15"/>
        <v>8.1443000000000154E-2</v>
      </c>
      <c r="AH44" s="119">
        <f t="shared" si="15"/>
        <v>0.2436089999999993</v>
      </c>
      <c r="AI44" s="119">
        <f t="shared" si="15"/>
        <v>0.43363800000000019</v>
      </c>
      <c r="AJ44" s="119">
        <f t="shared" si="15"/>
        <v>0.98991099999999932</v>
      </c>
      <c r="AK44" s="119">
        <f t="shared" si="15"/>
        <v>0.69980499999999779</v>
      </c>
      <c r="AL44" s="119">
        <f t="shared" si="15"/>
        <v>1.8445859999999996</v>
      </c>
      <c r="AM44" s="119">
        <f t="shared" si="15"/>
        <v>1.099009999999998</v>
      </c>
      <c r="AN44" s="119">
        <f t="shared" si="15"/>
        <v>0.6844739999999998</v>
      </c>
      <c r="AO44" s="119">
        <f t="shared" si="15"/>
        <v>1.0741499999999995</v>
      </c>
      <c r="AP44" s="119">
        <f t="shared" si="15"/>
        <v>1.380153</v>
      </c>
      <c r="AQ44" s="119">
        <f t="shared" si="15"/>
        <v>0.72742699999999871</v>
      </c>
      <c r="AR44" s="119">
        <f t="shared" si="15"/>
        <v>1.2016349999999996</v>
      </c>
      <c r="AS44" s="119">
        <f t="shared" si="15"/>
        <v>0.54826700000000095</v>
      </c>
      <c r="AT44" s="119">
        <f t="shared" si="15"/>
        <v>0.86301100000000019</v>
      </c>
      <c r="AU44" s="119">
        <f t="shared" si="15"/>
        <v>0.48339700000000008</v>
      </c>
      <c r="AV44" s="119">
        <f t="shared" si="15"/>
        <v>1.9927109999999999</v>
      </c>
      <c r="AW44" s="119">
        <f t="shared" si="15"/>
        <v>1.0246969999999997</v>
      </c>
      <c r="AX44" s="119">
        <f t="shared" si="15"/>
        <v>0</v>
      </c>
      <c r="AY44" s="119">
        <f t="shared" si="15"/>
        <v>0</v>
      </c>
      <c r="AZ44" s="119">
        <f t="shared" si="15"/>
        <v>0</v>
      </c>
      <c r="BA44" s="119">
        <f t="shared" si="15"/>
        <v>0</v>
      </c>
      <c r="BB44" s="119">
        <f t="shared" si="15"/>
        <v>0</v>
      </c>
      <c r="BC44" s="119">
        <f t="shared" si="15"/>
        <v>0</v>
      </c>
      <c r="BD44" s="214"/>
    </row>
    <row r="45" spans="2:56" ht="17.149999999999999" customHeight="1">
      <c r="B45" s="10" t="s">
        <v>67</v>
      </c>
      <c r="C45" s="64">
        <f t="shared" ref="C45:AB45" si="16">C5-SUM(C6,C17,C20,C21,C25,C38)</f>
        <v>0.25597402202399944</v>
      </c>
      <c r="D45" s="25">
        <f t="shared" si="16"/>
        <v>0.2208241112560001</v>
      </c>
      <c r="E45" s="25">
        <f t="shared" si="16"/>
        <v>0.19911648111600011</v>
      </c>
      <c r="F45" s="25">
        <f t="shared" si="16"/>
        <v>0.19027895991999988</v>
      </c>
      <c r="G45" s="25">
        <f t="shared" si="16"/>
        <v>0.21851383453199991</v>
      </c>
      <c r="H45" s="25">
        <f t="shared" si="16"/>
        <v>0.25043686788399977</v>
      </c>
      <c r="I45" s="25">
        <f t="shared" si="16"/>
        <v>0.16584084591199999</v>
      </c>
      <c r="J45" s="25">
        <f t="shared" si="16"/>
        <v>0.19761403653599952</v>
      </c>
      <c r="K45" s="46">
        <f t="shared" si="16"/>
        <v>0.20914402174400026</v>
      </c>
      <c r="L45" s="46">
        <f t="shared" si="16"/>
        <v>0.22823998520399963</v>
      </c>
      <c r="M45" s="25">
        <f t="shared" si="16"/>
        <v>0.23780460620000021</v>
      </c>
      <c r="N45" s="25">
        <f t="shared" si="16"/>
        <v>0.15746883471199991</v>
      </c>
      <c r="O45" s="25">
        <f t="shared" si="16"/>
        <v>0.16803212602400008</v>
      </c>
      <c r="P45" s="25">
        <f t="shared" si="16"/>
        <v>0.17767263791200028</v>
      </c>
      <c r="Q45" s="25">
        <f t="shared" si="16"/>
        <v>0.17146157839999987</v>
      </c>
      <c r="R45" s="25">
        <f t="shared" si="16"/>
        <v>0.15664062842400006</v>
      </c>
      <c r="S45" s="25">
        <f t="shared" si="16"/>
        <v>9.5360209083999892E-2</v>
      </c>
      <c r="T45" s="25">
        <f t="shared" si="16"/>
        <v>7.8793551675999773E-2</v>
      </c>
      <c r="U45" s="25">
        <f t="shared" si="16"/>
        <v>5.7862592087999931E-2</v>
      </c>
      <c r="V45" s="25">
        <f t="shared" si="16"/>
        <v>7.3092359536000018E-2</v>
      </c>
      <c r="W45" s="25">
        <f t="shared" si="16"/>
        <v>0</v>
      </c>
      <c r="X45" s="25">
        <f t="shared" si="16"/>
        <v>0</v>
      </c>
      <c r="Y45" s="25">
        <f t="shared" si="16"/>
        <v>0</v>
      </c>
      <c r="Z45" s="25">
        <f t="shared" si="16"/>
        <v>0</v>
      </c>
      <c r="AA45" s="25">
        <f t="shared" si="16"/>
        <v>0</v>
      </c>
      <c r="AB45" s="26">
        <f t="shared" si="16"/>
        <v>0</v>
      </c>
      <c r="AC45" s="63"/>
      <c r="AD45" s="80">
        <f t="shared" ref="AD45:BC45" si="17">AD5-SUM(AD6,AD17,AD20,AD21,AD25,AD38)</f>
        <v>34.124690999999899</v>
      </c>
      <c r="AE45" s="81">
        <f t="shared" si="17"/>
        <v>30.959827999999959</v>
      </c>
      <c r="AF45" s="81">
        <f t="shared" si="17"/>
        <v>31.325931000000026</v>
      </c>
      <c r="AG45" s="81">
        <f t="shared" si="17"/>
        <v>35.182223999999934</v>
      </c>
      <c r="AH45" s="81">
        <f t="shared" si="17"/>
        <v>42.047419999999875</v>
      </c>
      <c r="AI45" s="81">
        <f t="shared" si="17"/>
        <v>41.535340000000019</v>
      </c>
      <c r="AJ45" s="81">
        <f t="shared" si="17"/>
        <v>26.550243000000023</v>
      </c>
      <c r="AK45" s="81">
        <f t="shared" si="17"/>
        <v>35.411203999999998</v>
      </c>
      <c r="AL45" s="81">
        <f t="shared" si="17"/>
        <v>39.358362</v>
      </c>
      <c r="AM45" s="81">
        <f t="shared" si="17"/>
        <v>41.945219999999978</v>
      </c>
      <c r="AN45" s="81">
        <f t="shared" si="17"/>
        <v>43.071975000000009</v>
      </c>
      <c r="AO45" s="81">
        <f t="shared" si="17"/>
        <v>30.642222000000032</v>
      </c>
      <c r="AP45" s="81">
        <f t="shared" si="17"/>
        <v>24.619167999999974</v>
      </c>
      <c r="AQ45" s="81">
        <f t="shared" si="17"/>
        <v>27.874228000000073</v>
      </c>
      <c r="AR45" s="81">
        <f t="shared" si="17"/>
        <v>26.82959699999995</v>
      </c>
      <c r="AS45" s="81">
        <f t="shared" si="17"/>
        <v>23.442317000000003</v>
      </c>
      <c r="AT45" s="81">
        <f t="shared" si="17"/>
        <v>13.537807000000001</v>
      </c>
      <c r="AU45" s="81">
        <f t="shared" si="17"/>
        <v>12.801439999999943</v>
      </c>
      <c r="AV45" s="81">
        <f t="shared" si="17"/>
        <v>9.5747789999999213</v>
      </c>
      <c r="AW45" s="81">
        <f t="shared" si="17"/>
        <v>9.9048510000000078</v>
      </c>
      <c r="AX45" s="81">
        <f t="shared" si="17"/>
        <v>0</v>
      </c>
      <c r="AY45" s="81">
        <f t="shared" si="17"/>
        <v>0</v>
      </c>
      <c r="AZ45" s="81">
        <f t="shared" si="17"/>
        <v>0</v>
      </c>
      <c r="BA45" s="81">
        <f t="shared" si="17"/>
        <v>0</v>
      </c>
      <c r="BB45" s="81">
        <f t="shared" si="17"/>
        <v>0</v>
      </c>
      <c r="BC45" s="81">
        <f t="shared" si="17"/>
        <v>0</v>
      </c>
      <c r="BD45" s="214"/>
    </row>
    <row r="46" spans="2:56">
      <c r="B46" s="5" t="s">
        <v>42</v>
      </c>
      <c r="C46" s="48">
        <f>1/$A$1*[1]CoreVPAExp!$B$72</f>
        <v>0</v>
      </c>
      <c r="D46" s="12">
        <f>1/$A$1*[1]CoreVPAExp!$C$72</f>
        <v>0</v>
      </c>
      <c r="E46" s="12">
        <f>1/$A$1*[1]CoreVPAExp!$D$72</f>
        <v>0</v>
      </c>
      <c r="F46" s="12">
        <f>1/$A$1*[1]CoreVPAExp!$E$72</f>
        <v>0</v>
      </c>
      <c r="G46" s="12">
        <f>1/$A$1*[1]CoreVPAExp!$F$72</f>
        <v>1.4979182400000002E-4</v>
      </c>
      <c r="H46" s="12">
        <f>1/$A$1*[1]CoreVPAExp!$G$72</f>
        <v>5.5375684000000009E-4</v>
      </c>
      <c r="I46" s="12">
        <f>1/$A$1*[1]CoreVPAExp!$H$72</f>
        <v>3.0349048800000001E-3</v>
      </c>
      <c r="J46" s="38">
        <f>1/$A$1*[1]CoreVPAExp!$I$72</f>
        <v>6.0924718400000005E-3</v>
      </c>
      <c r="K46" s="38">
        <f>1/$A$1*[1]CoreVPAExp!$J$72</f>
        <v>3.5043204560000004E-3</v>
      </c>
      <c r="L46" s="38">
        <f>1/$A$1*[1]CoreVPAExp!K$72</f>
        <v>1.424286136E-3</v>
      </c>
      <c r="M46" s="12">
        <f>1/$A$1*[1]CoreVPAExp!L$72</f>
        <v>4.4217686239999996E-3</v>
      </c>
      <c r="N46" s="12">
        <f>1/$A$1*[1]CoreVPAExp!M$72</f>
        <v>2.3417394000000004E-3</v>
      </c>
      <c r="O46" s="12">
        <f>1/$A$1*[1]CoreVPAExp!N$72</f>
        <v>1.3649999999999999E-3</v>
      </c>
      <c r="P46" s="12">
        <f>1/$A$1*[1]CoreVPAExp!O$72</f>
        <v>6.1052322240000003E-3</v>
      </c>
      <c r="Q46" s="12">
        <f>1/$A$1*[1]CoreVPAExp!P$72</f>
        <v>4.5819792199999999E-3</v>
      </c>
      <c r="R46" s="12">
        <f>1/$A$1*[1]CoreVPAExp!Q$72</f>
        <v>3.6796203079999998E-3</v>
      </c>
      <c r="S46" s="12">
        <f>1/$A$1*[1]CoreVPAExp!R$72</f>
        <v>4.4418086439999994E-3</v>
      </c>
      <c r="T46" s="12">
        <f>1/$A$1*[1]CoreVPAExp!S$72</f>
        <v>4.1207682880000001E-3</v>
      </c>
      <c r="U46" s="12">
        <f>1/$A$1*[1]CoreVPAExp!T$72</f>
        <v>4.3165362240000001E-3</v>
      </c>
      <c r="V46" s="12">
        <f>1/$A$1*[1]CoreVPAExp!U$72</f>
        <v>3.5284245359999996E-3</v>
      </c>
      <c r="W46" s="12">
        <f>1/$A$1*[1]CoreVPAExp!V$72</f>
        <v>0</v>
      </c>
      <c r="X46" s="12">
        <f>1/$A$1*[1]CoreVPAExp!W$72</f>
        <v>0</v>
      </c>
      <c r="Y46" s="12">
        <f>1/$A$1*[1]CoreVPAExp!X$72</f>
        <v>0</v>
      </c>
      <c r="Z46" s="12">
        <f>1/$A$1*[1]CoreVPAExp!Y$72</f>
        <v>0</v>
      </c>
      <c r="AA46" s="12">
        <f>1/$A$1*[1]CoreVPAExp!Z$72</f>
        <v>0</v>
      </c>
      <c r="AB46" s="11">
        <f>1/$A$1*[1]CoreVPAExp!AA$72</f>
        <v>0</v>
      </c>
      <c r="AC46" s="4"/>
      <c r="AD46" s="116">
        <f>[1]CoreVPAExp!AB$72</f>
        <v>0</v>
      </c>
      <c r="AE46" s="117">
        <f>[1]CoreVPAExp!AC$72</f>
        <v>0</v>
      </c>
      <c r="AF46" s="117">
        <f>[1]CoreVPAExp!AD$72</f>
        <v>0</v>
      </c>
      <c r="AG46" s="117">
        <f>[1]CoreVPAExp!AE$72</f>
        <v>0</v>
      </c>
      <c r="AH46" s="117">
        <f>[1]CoreVPAExp!AF$72</f>
        <v>3.7425E-2</v>
      </c>
      <c r="AI46" s="117">
        <f>[1]CoreVPAExp!AG$72</f>
        <v>0.102032</v>
      </c>
      <c r="AJ46" s="117">
        <f>[1]CoreVPAExp!AH$72</f>
        <v>0.73184499999999997</v>
      </c>
      <c r="AK46" s="117">
        <f>[1]CoreVPAExp!AI$72</f>
        <v>1.8961709999999998</v>
      </c>
      <c r="AL46" s="117">
        <f>[1]CoreVPAExp!AJ$72</f>
        <v>0.93138299999999996</v>
      </c>
      <c r="AM46" s="117">
        <f>[1]CoreVPAExp!AK$72</f>
        <v>0.49800299999999997</v>
      </c>
      <c r="AN46" s="117">
        <f>[1]CoreVPAExp!AL$72</f>
        <v>1.3805129999999999</v>
      </c>
      <c r="AO46" s="117">
        <f>[1]CoreVPAExp!AM$72</f>
        <v>1.057043</v>
      </c>
      <c r="AP46" s="117">
        <f>[1]CoreVPAExp!AN$72</f>
        <v>0.50449199999999994</v>
      </c>
      <c r="AQ46" s="117">
        <f>[1]CoreVPAExp!AO$72</f>
        <v>2.6284099999999997</v>
      </c>
      <c r="AR46" s="117">
        <f>[1]CoreVPAExp!AP$72</f>
        <v>1.804157</v>
      </c>
      <c r="AS46" s="117">
        <f>[1]CoreVPAExp!AQ$72</f>
        <v>1.157159</v>
      </c>
      <c r="AT46" s="117">
        <f>[1]CoreVPAExp!AR$72</f>
        <v>1.4640529999999998</v>
      </c>
      <c r="AU46" s="117">
        <f>[1]CoreVPAExp!AS$72</f>
        <v>1.558568</v>
      </c>
      <c r="AV46" s="117">
        <f>[1]CoreVPAExp!AT$72</f>
        <v>1.7000899999999999</v>
      </c>
      <c r="AW46" s="117">
        <f>[1]CoreVPAExp!AU$72</f>
        <v>1.326217</v>
      </c>
      <c r="AX46" s="117">
        <f>[1]CoreVPAExp!AV$72</f>
        <v>0</v>
      </c>
      <c r="AY46" s="117">
        <f>[1]CoreVPAExp!AW$72</f>
        <v>0</v>
      </c>
      <c r="AZ46" s="117">
        <f>[1]CoreVPAExp!AX$72</f>
        <v>0</v>
      </c>
      <c r="BA46" s="117">
        <f>[1]CoreVPAExp!AY$72</f>
        <v>0</v>
      </c>
      <c r="BB46" s="117">
        <f>[1]CoreVPAExp!AZ$72</f>
        <v>0</v>
      </c>
      <c r="BC46" s="117">
        <f>[1]CoreVPAExp!BA$72</f>
        <v>0</v>
      </c>
      <c r="BD46" s="214"/>
    </row>
    <row r="47" spans="2:56">
      <c r="B47" s="5" t="s">
        <v>72</v>
      </c>
      <c r="C47" s="48">
        <f>1/$A$1*[1]CoreVPAExp!$B$255</f>
        <v>1.0955434E-3</v>
      </c>
      <c r="D47" s="12">
        <f>1/$A$1*[1]CoreVPAExp!$C$255</f>
        <v>0</v>
      </c>
      <c r="E47" s="12">
        <f>1/$A$1*[1]CoreVPAExp!$D$255</f>
        <v>2.7951293999999998E-2</v>
      </c>
      <c r="F47" s="12">
        <f>1/$A$1*[1]CoreVPAExp!$E$255</f>
        <v>2.4972186399999999E-2</v>
      </c>
      <c r="G47" s="12">
        <f>1/$A$1*[1]CoreVPAExp!$F$255</f>
        <v>0</v>
      </c>
      <c r="H47" s="12">
        <f>1/$A$1*[1]CoreVPAExp!$G$255</f>
        <v>0</v>
      </c>
      <c r="I47" s="12">
        <f>1/$A$1*[1]CoreVPAExp!$H$255</f>
        <v>0</v>
      </c>
      <c r="J47" s="38">
        <f>1/$A$1*[1]CoreVPAExp!$I$255</f>
        <v>0</v>
      </c>
      <c r="K47" s="38">
        <f>1/$A$1*[1]CoreVPAExp!$J$255</f>
        <v>0</v>
      </c>
      <c r="L47" s="38">
        <f>1/$A$1*[1]CoreVPAExp!K$255</f>
        <v>0</v>
      </c>
      <c r="M47" s="12">
        <f>1/$A$1*[1]CoreVPAExp!L$255</f>
        <v>0</v>
      </c>
      <c r="N47" s="12">
        <f>1/$A$1*[1]CoreVPAExp!M$255</f>
        <v>3.0649891999999997E-5</v>
      </c>
      <c r="O47" s="12">
        <f>1/$A$1*[1]CoreVPAExp!N$255</f>
        <v>0</v>
      </c>
      <c r="P47" s="12">
        <f>1/$A$1*[1]CoreVPAExp!O$255</f>
        <v>0</v>
      </c>
      <c r="Q47" s="12">
        <f>1/$A$1*[1]CoreVPAExp!P$255</f>
        <v>0</v>
      </c>
      <c r="R47" s="12">
        <f>1/$A$1*[1]CoreVPAExp!Q$255</f>
        <v>0</v>
      </c>
      <c r="S47" s="12">
        <f>1/$A$1*[1]CoreVPAExp!R$255</f>
        <v>0</v>
      </c>
      <c r="T47" s="12">
        <f>1/$A$1*[1]CoreVPAExp!S$255</f>
        <v>0</v>
      </c>
      <c r="U47" s="12">
        <f>1/$A$1*[1]CoreVPAExp!T$255</f>
        <v>0</v>
      </c>
      <c r="V47" s="12">
        <f>1/$A$1*[1]CoreVPAExp!U$255</f>
        <v>0</v>
      </c>
      <c r="W47" s="12">
        <f>1/$A$1*[1]CoreVPAExp!V$255</f>
        <v>0</v>
      </c>
      <c r="X47" s="12">
        <f>1/$A$1*[1]CoreVPAExp!W$255</f>
        <v>0</v>
      </c>
      <c r="Y47" s="12">
        <f>1/$A$1*[1]CoreVPAExp!X$255</f>
        <v>0</v>
      </c>
      <c r="Z47" s="12">
        <f>1/$A$1*[1]CoreVPAExp!Y$255</f>
        <v>0</v>
      </c>
      <c r="AA47" s="12">
        <f>1/$A$1*[1]CoreVPAExp!Z$255</f>
        <v>0</v>
      </c>
      <c r="AB47" s="11">
        <f>1/$A$1*[1]CoreVPAExp!AA$255</f>
        <v>0</v>
      </c>
      <c r="AC47" s="4"/>
      <c r="AD47" s="221">
        <f>[1]CoreVPAExp!AB$255</f>
        <v>8.7164999999999992E-2</v>
      </c>
      <c r="AE47" s="117">
        <f>[1]CoreVPAExp!AC$174</f>
        <v>3.9233209999999996</v>
      </c>
      <c r="AF47" s="117">
        <f>[1]CoreVPAExp!AD$174</f>
        <v>0</v>
      </c>
      <c r="AG47" s="117">
        <f>[1]CoreVPAExp!AE$174</f>
        <v>0</v>
      </c>
      <c r="AH47" s="117">
        <f>[1]CoreVPAExp!AF$174</f>
        <v>5.1856429999999998</v>
      </c>
      <c r="AI47" s="117">
        <f>[1]CoreVPAExp!AG$174</f>
        <v>3.718423</v>
      </c>
      <c r="AJ47" s="117">
        <f>[1]CoreVPAExp!AH$174</f>
        <v>0.66521199999999991</v>
      </c>
      <c r="AK47" s="117">
        <f>[1]CoreVPAExp!AI$174</f>
        <v>0.142317</v>
      </c>
      <c r="AL47" s="117">
        <f>[1]CoreVPAExp!AJ$174</f>
        <v>0</v>
      </c>
      <c r="AM47" s="117">
        <f>[1]CoreVPAExp!AK$174</f>
        <v>0</v>
      </c>
      <c r="AN47" s="117">
        <f>[1]CoreVPAExp!AL$174</f>
        <v>0</v>
      </c>
      <c r="AO47" s="117">
        <f>[1]CoreVPAExp!AM$174</f>
        <v>0</v>
      </c>
      <c r="AP47" s="117">
        <f>[1]CoreVPAExp!AN$174</f>
        <v>0</v>
      </c>
      <c r="AQ47" s="117">
        <f>[1]CoreVPAExp!AO$174</f>
        <v>0</v>
      </c>
      <c r="AR47" s="117">
        <f>[1]CoreVPAExp!AP$174</f>
        <v>0</v>
      </c>
      <c r="AS47" s="117">
        <f>[1]CoreVPAExp!AQ$174</f>
        <v>0</v>
      </c>
      <c r="AT47" s="32">
        <f>[1]CoreVPAExp!AR$174</f>
        <v>0</v>
      </c>
      <c r="AU47" s="32">
        <f>[1]CoreVPAExp!AS$174</f>
        <v>0</v>
      </c>
      <c r="AV47" s="32">
        <f>[1]CoreVPAExp!AT$174</f>
        <v>0</v>
      </c>
      <c r="AW47" s="32">
        <f>[1]CoreVPAExp!AU$174</f>
        <v>0</v>
      </c>
      <c r="AX47" s="32">
        <f>[1]CoreVPAExp!AV$174</f>
        <v>0</v>
      </c>
      <c r="AY47" s="32">
        <f>[1]CoreVPAExp!AW$174</f>
        <v>0</v>
      </c>
      <c r="AZ47" s="32">
        <f>[1]CoreVPAExp!AX$174</f>
        <v>0</v>
      </c>
      <c r="BA47" s="32">
        <f>[1]CoreVPAExp!AY$174</f>
        <v>0</v>
      </c>
      <c r="BB47" s="32">
        <f>[1]CoreVPAExp!AZ$174</f>
        <v>0</v>
      </c>
      <c r="BC47" s="32">
        <f>[1]CoreVPAExp!BA$174</f>
        <v>0</v>
      </c>
      <c r="BD47" s="214"/>
    </row>
    <row r="48" spans="2:56">
      <c r="B48" s="5" t="s">
        <v>40</v>
      </c>
      <c r="C48" s="48">
        <f>1/$A$1*[1]CoreVPAExp!$B$108</f>
        <v>0.23241807119999999</v>
      </c>
      <c r="D48" s="12">
        <f>1/$A$1*[1]CoreVPAExp!$C$108</f>
        <v>0.17030153400399994</v>
      </c>
      <c r="E48" s="12">
        <f>1/$A$1*[1]CoreVPAExp!$D$108</f>
        <v>0.14858766269199997</v>
      </c>
      <c r="F48" s="12">
        <f>1/$A$1*[1]CoreVPAExp!$E$108</f>
        <v>0.15150388352399999</v>
      </c>
      <c r="G48" s="12">
        <f>1/$A$1*[1]CoreVPAExp!$F$108</f>
        <v>0.17997271473999998</v>
      </c>
      <c r="H48" s="12">
        <f>1/$A$1*[1]CoreVPAExp!$G$108</f>
        <v>0.221455597048</v>
      </c>
      <c r="I48" s="12">
        <f>1/$A$1*[1]CoreVPAExp!$H$108</f>
        <v>0.14405040708799996</v>
      </c>
      <c r="J48" s="38">
        <f>1/$A$1*[1]CoreVPAExp!$I$108</f>
        <v>0.16683685006799998</v>
      </c>
      <c r="K48" s="38">
        <f>1/$A$1*[1]CoreVPAExp!$J$108</f>
        <v>0.18893650560399999</v>
      </c>
      <c r="L48" s="38">
        <f>1/$A$1*[1]CoreVPAExp!K$108</f>
        <v>0.21448453930399997</v>
      </c>
      <c r="M48" s="12">
        <f>1/$A$1*[1]CoreVPAExp!L$108</f>
        <v>0.21926016672000001</v>
      </c>
      <c r="N48" s="12">
        <f>1/$A$1*[1]CoreVPAExp!M$108</f>
        <v>0.14243516923999996</v>
      </c>
      <c r="O48" s="12">
        <f>1/$A$1*[1]CoreVPAExp!N$108</f>
        <v>0.14459106194399998</v>
      </c>
      <c r="P48" s="12">
        <f>1/$A$1*[1]CoreVPAExp!O$108</f>
        <v>0.14574855568</v>
      </c>
      <c r="Q48" s="12">
        <f>1/$A$1*[1]CoreVPAExp!P$108</f>
        <v>0.152056086812</v>
      </c>
      <c r="R48" s="12">
        <f>1/$A$1*[1]CoreVPAExp!Q$108</f>
        <v>0.14377369887999997</v>
      </c>
      <c r="S48" s="12">
        <f>1/$A$1*[1]CoreVPAExp!R$108</f>
        <v>8.6564208947999988E-2</v>
      </c>
      <c r="T48" s="12">
        <f>1/$A$1*[1]CoreVPAExp!S$108</f>
        <v>6.9759583964000005E-2</v>
      </c>
      <c r="U48" s="12">
        <f>1/$A$1*[1]CoreVPAExp!T$108</f>
        <v>5.031789873599999E-2</v>
      </c>
      <c r="V48" s="12">
        <f>1/$A$1*[1]CoreVPAExp!U$108</f>
        <v>6.4379094304000004E-2</v>
      </c>
      <c r="W48" s="12">
        <f>1/$A$1*[1]CoreVPAExp!V$108</f>
        <v>0</v>
      </c>
      <c r="X48" s="12">
        <f>1/$A$1*[1]CoreVPAExp!W$108</f>
        <v>0</v>
      </c>
      <c r="Y48" s="12">
        <f>1/$A$1*[1]CoreVPAExp!X$108</f>
        <v>0</v>
      </c>
      <c r="Z48" s="12">
        <f>1/$A$1*[1]CoreVPAExp!Y$108</f>
        <v>0</v>
      </c>
      <c r="AA48" s="12">
        <f>1/$A$1*[1]CoreVPAExp!Z$108</f>
        <v>0</v>
      </c>
      <c r="AB48" s="11">
        <f>1/$A$1*[1]CoreVPAExp!AA$108</f>
        <v>0</v>
      </c>
      <c r="AC48" s="4"/>
      <c r="AD48" s="116">
        <f>[1]CoreVPAExp!AB$108</f>
        <v>30.880513999999998</v>
      </c>
      <c r="AE48" s="117">
        <f>[1]CoreVPAExp!AC$108</f>
        <v>23.852202999999999</v>
      </c>
      <c r="AF48" s="117">
        <f>[1]CoreVPAExp!AD$108</f>
        <v>24.133868</v>
      </c>
      <c r="AG48" s="117">
        <f>[1]CoreVPAExp!AE$108</f>
        <v>27.555191999999998</v>
      </c>
      <c r="AH48" s="117">
        <f>[1]CoreVPAExp!AF$108</f>
        <v>34.501376999999998</v>
      </c>
      <c r="AI48" s="117">
        <f>[1]CoreVPAExp!AG$108</f>
        <v>36.459174999999995</v>
      </c>
      <c r="AJ48" s="117">
        <f>[1]CoreVPAExp!AH$108</f>
        <v>22.386562000000001</v>
      </c>
      <c r="AK48" s="117">
        <f>[1]CoreVPAExp!AI$108</f>
        <v>29.463972999999996</v>
      </c>
      <c r="AL48" s="117">
        <f>[1]CoreVPAExp!AJ$108</f>
        <v>35.068481000000006</v>
      </c>
      <c r="AM48" s="117">
        <f>[1]CoreVPAExp!AK$108</f>
        <v>39.084298999999994</v>
      </c>
      <c r="AN48" s="117">
        <f>[1]CoreVPAExp!AL$108</f>
        <v>38.801689999999994</v>
      </c>
      <c r="AO48" s="117">
        <f>[1]CoreVPAExp!AM$108</f>
        <v>27.491300999999996</v>
      </c>
      <c r="AP48" s="117">
        <f>[1]CoreVPAExp!AN$108</f>
        <v>20.812860999999998</v>
      </c>
      <c r="AQ48" s="117">
        <f>[1]CoreVPAExp!AO$108</f>
        <v>21.815394999999999</v>
      </c>
      <c r="AR48" s="117">
        <f>[1]CoreVPAExp!AP$108</f>
        <v>22.291925999999997</v>
      </c>
      <c r="AS48" s="117">
        <f>[1]CoreVPAExp!AQ$108</f>
        <v>20.583835999999998</v>
      </c>
      <c r="AT48" s="117">
        <f>[1]CoreVPAExp!AR$108</f>
        <v>11.097828</v>
      </c>
      <c r="AU48" s="117">
        <f>[1]CoreVPAExp!AS$108</f>
        <v>9.8953319999999998</v>
      </c>
      <c r="AV48" s="117">
        <f>[1]CoreVPAExp!AT$108</f>
        <v>6.9444460000000001</v>
      </c>
      <c r="AW48" s="117">
        <f>[1]CoreVPAExp!AU$108</f>
        <v>7.7002220000000001</v>
      </c>
      <c r="AX48" s="117">
        <f>[1]CoreVPAExp!AV$108</f>
        <v>0</v>
      </c>
      <c r="AY48" s="117">
        <f>[1]CoreVPAExp!AW$108</f>
        <v>0</v>
      </c>
      <c r="AZ48" s="117">
        <f>[1]CoreVPAExp!AX$108</f>
        <v>0</v>
      </c>
      <c r="BA48" s="117">
        <f>[1]CoreVPAExp!AY$108</f>
        <v>0</v>
      </c>
      <c r="BB48" s="117">
        <f>[1]CoreVPAExp!AZ$108</f>
        <v>0</v>
      </c>
      <c r="BC48" s="117">
        <f>[1]CoreVPAExp!BA$108</f>
        <v>0</v>
      </c>
      <c r="BD48" s="214"/>
    </row>
    <row r="49" spans="2:56">
      <c r="B49" s="5" t="s">
        <v>45</v>
      </c>
      <c r="C49" s="48">
        <f>1/$A$1*[1]CoreVPAExp!$B$238</f>
        <v>2.0894741000000005E-3</v>
      </c>
      <c r="D49" s="12">
        <f>1/$A$1*[1]CoreVPAExp!$C$238</f>
        <v>8.2398243200000002E-4</v>
      </c>
      <c r="E49" s="12">
        <f>1/$A$1*[1]CoreVPAExp!$D$238</f>
        <v>4.1778027200000003E-4</v>
      </c>
      <c r="F49" s="12">
        <f>1/$A$1*[1]CoreVPAExp!$E$238</f>
        <v>1.3445541199999999E-4</v>
      </c>
      <c r="G49" s="12">
        <f>1/$A$1*[1]CoreVPAExp!$F$238</f>
        <v>6.1331365200000009E-4</v>
      </c>
      <c r="H49" s="12">
        <f>1/$A$1*[1]CoreVPAExp!$G$238</f>
        <v>8.4879426800000006E-4</v>
      </c>
      <c r="I49" s="12">
        <f>1/$A$1*[1]CoreVPAExp!$H$238</f>
        <v>7.6292932799999994E-3</v>
      </c>
      <c r="J49" s="38">
        <f>1/$A$1*[1]CoreVPAExp!$I$238</f>
        <v>5.1321005960000008E-3</v>
      </c>
      <c r="K49" s="38">
        <f>1/$A$1*[1]CoreVPAExp!$J$238</f>
        <v>3.352720532E-3</v>
      </c>
      <c r="L49" s="38">
        <f>1/$A$1*[1]CoreVPAExp!K$238</f>
        <v>1.555246196E-3</v>
      </c>
      <c r="M49" s="12">
        <f>1/$A$1*[1]CoreVPAExp!L$238</f>
        <v>1.8202497039999999E-3</v>
      </c>
      <c r="N49" s="12">
        <f>1/$A$1*[1]CoreVPAExp!M$238</f>
        <v>2.1627506039999999E-3</v>
      </c>
      <c r="O49" s="12">
        <f>1/$A$1*[1]CoreVPAExp!N$238</f>
        <v>2.9742086080000001E-3</v>
      </c>
      <c r="P49" s="12">
        <f>1/$A$1*[1]CoreVPAExp!O$238</f>
        <v>5.6609278599999997E-3</v>
      </c>
      <c r="Q49" s="12">
        <f>1/$A$1*[1]CoreVPAExp!P$238</f>
        <v>3.4789127800000002E-3</v>
      </c>
      <c r="R49" s="12">
        <f>1/$A$1*[1]CoreVPAExp!Q$238</f>
        <v>2.6622020880000003E-3</v>
      </c>
      <c r="S49" s="12">
        <f>1/$A$1*[1]CoreVPAExp!R$238</f>
        <v>8.9807062799999993E-4</v>
      </c>
      <c r="T49" s="12">
        <f>1/$A$1*[1]CoreVPAExp!S$238</f>
        <v>2.2458479680000001E-3</v>
      </c>
      <c r="U49" s="12">
        <f>1/$A$1*[1]CoreVPAExp!T$238</f>
        <v>1.3663191360000001E-3</v>
      </c>
      <c r="V49" s="12">
        <f>1/$A$1*[1]CoreVPAExp!U$238</f>
        <v>2.1187104119999999E-3</v>
      </c>
      <c r="W49" s="12">
        <f>1/$A$1*[1]CoreVPAExp!V$238</f>
        <v>0</v>
      </c>
      <c r="X49" s="12">
        <f>1/$A$1*[1]CoreVPAExp!W$238</f>
        <v>0</v>
      </c>
      <c r="Y49" s="12">
        <f>1/$A$1*[1]CoreVPAExp!X$238</f>
        <v>0</v>
      </c>
      <c r="Z49" s="12">
        <f>1/$A$1*[1]CoreVPAExp!Y$238</f>
        <v>0</v>
      </c>
      <c r="AA49" s="12">
        <f>1/$A$1*[1]CoreVPAExp!Z$238</f>
        <v>0</v>
      </c>
      <c r="AB49" s="11">
        <f>1/$A$1*[1]CoreVPAExp!AA$238</f>
        <v>0</v>
      </c>
      <c r="AC49" s="4"/>
      <c r="AD49" s="116">
        <f>[1]CoreVPAExp!AB$238</f>
        <v>0.33027299999999998</v>
      </c>
      <c r="AE49" s="117">
        <f>[1]CoreVPAExp!AC$238</f>
        <v>0.133992</v>
      </c>
      <c r="AF49" s="117">
        <f>[1]CoreVPAExp!AD$238</f>
        <v>8.4407999999999997E-2</v>
      </c>
      <c r="AG49" s="117">
        <f>[1]CoreVPAExp!AE$238</f>
        <v>1.9994999999999999E-2</v>
      </c>
      <c r="AH49" s="117">
        <f>[1]CoreVPAExp!AF$238</f>
        <v>0.17114499999999999</v>
      </c>
      <c r="AI49" s="117">
        <f>[1]CoreVPAExp!AG$238</f>
        <v>0.18500900000000001</v>
      </c>
      <c r="AJ49" s="117">
        <f>[1]CoreVPAExp!AH$238</f>
        <v>1.6235200000000001</v>
      </c>
      <c r="AK49" s="117">
        <f>[1]CoreVPAExp!AI$238</f>
        <v>1.4492609999999999</v>
      </c>
      <c r="AL49" s="117">
        <f>[1]CoreVPAExp!AJ$238</f>
        <v>0.98185599999999995</v>
      </c>
      <c r="AM49" s="117">
        <f>[1]CoreVPAExp!AK$238</f>
        <v>0.54177600000000004</v>
      </c>
      <c r="AN49" s="117">
        <f>[1]CoreVPAExp!AL$238</f>
        <v>0.52409499999999998</v>
      </c>
      <c r="AO49" s="117">
        <f>[1]CoreVPAExp!AM$238</f>
        <v>0.57933400000000002</v>
      </c>
      <c r="AP49" s="117">
        <f>[1]CoreVPAExp!AN$238</f>
        <v>0.59037099999999998</v>
      </c>
      <c r="AQ49" s="117">
        <f>[1]CoreVPAExp!AO$238</f>
        <v>1.1786799999999999</v>
      </c>
      <c r="AR49" s="117">
        <f>[1]CoreVPAExp!AP$238</f>
        <v>0.90463199999999999</v>
      </c>
      <c r="AS49" s="117">
        <f>[1]CoreVPAExp!AQ$238</f>
        <v>0.49166199999999999</v>
      </c>
      <c r="AT49" s="117">
        <f>[1]CoreVPAExp!AR$238</f>
        <v>0.23882099999999998</v>
      </c>
      <c r="AU49" s="117">
        <f>[1]CoreVPAExp!AS$238</f>
        <v>0.48542799999999997</v>
      </c>
      <c r="AV49" s="117">
        <f>[1]CoreVPAExp!AT$238</f>
        <v>0.30882399999999999</v>
      </c>
      <c r="AW49" s="117">
        <f>[1]CoreVPAExp!AU$238</f>
        <v>0</v>
      </c>
      <c r="AX49" s="117">
        <f>[1]CoreVPAExp!AV$238</f>
        <v>0</v>
      </c>
      <c r="AY49" s="117">
        <f>[1]CoreVPAExp!AW$238</f>
        <v>0</v>
      </c>
      <c r="AZ49" s="117">
        <f>[1]CoreVPAExp!AX$238</f>
        <v>0</v>
      </c>
      <c r="BA49" s="117">
        <f>[1]CoreVPAExp!AY$238</f>
        <v>0</v>
      </c>
      <c r="BB49" s="117">
        <f>[1]CoreVPAExp!AZ$238</f>
        <v>0</v>
      </c>
      <c r="BC49" s="117">
        <f>[1]CoreVPAExp!BA$238</f>
        <v>0</v>
      </c>
      <c r="BD49" s="214"/>
    </row>
    <row r="50" spans="2:56" ht="13" thickBot="1">
      <c r="B50" s="6" t="s">
        <v>68</v>
      </c>
      <c r="C50" s="128">
        <f t="shared" ref="C50:AB50" si="18">SUM(C45:C45)-SUM(C46:C49)</f>
        <v>2.0370933323999446E-2</v>
      </c>
      <c r="D50" s="129">
        <f t="shared" si="18"/>
        <v>4.9698594820000164E-2</v>
      </c>
      <c r="E50" s="129">
        <f t="shared" si="18"/>
        <v>2.2159744152000144E-2</v>
      </c>
      <c r="F50" s="129">
        <f t="shared" si="18"/>
        <v>1.3668434583999883E-2</v>
      </c>
      <c r="G50" s="129">
        <f t="shared" si="18"/>
        <v>3.7778014315999919E-2</v>
      </c>
      <c r="H50" s="129">
        <f t="shared" si="18"/>
        <v>2.7578719727999773E-2</v>
      </c>
      <c r="I50" s="129">
        <f t="shared" si="18"/>
        <v>1.1126240664000031E-2</v>
      </c>
      <c r="J50" s="130">
        <f t="shared" si="18"/>
        <v>1.9552614031999538E-2</v>
      </c>
      <c r="K50" s="130">
        <f t="shared" si="18"/>
        <v>1.3350475152000274E-2</v>
      </c>
      <c r="L50" s="130">
        <f t="shared" si="18"/>
        <v>1.0775913567999645E-2</v>
      </c>
      <c r="M50" s="129">
        <f t="shared" si="18"/>
        <v>1.2302421152000198E-2</v>
      </c>
      <c r="N50" s="129">
        <f t="shared" si="18"/>
        <v>1.0498525575999923E-2</v>
      </c>
      <c r="O50" s="129">
        <f t="shared" si="18"/>
        <v>1.9101855472000107E-2</v>
      </c>
      <c r="P50" s="129">
        <f t="shared" si="18"/>
        <v>2.0157922148000273E-2</v>
      </c>
      <c r="Q50" s="129">
        <f t="shared" si="18"/>
        <v>1.1344599587999854E-2</v>
      </c>
      <c r="R50" s="129">
        <f t="shared" si="18"/>
        <v>6.5251071480000866E-3</v>
      </c>
      <c r="S50" s="129">
        <f t="shared" si="18"/>
        <v>3.4561208639999064E-3</v>
      </c>
      <c r="T50" s="129">
        <f t="shared" si="18"/>
        <v>2.667351455999778E-3</v>
      </c>
      <c r="U50" s="129">
        <f t="shared" si="18"/>
        <v>1.8618379919999387E-3</v>
      </c>
      <c r="V50" s="129">
        <f t="shared" si="18"/>
        <v>3.0661302840000182E-3</v>
      </c>
      <c r="W50" s="129">
        <f t="shared" si="18"/>
        <v>0</v>
      </c>
      <c r="X50" s="129">
        <f t="shared" si="18"/>
        <v>0</v>
      </c>
      <c r="Y50" s="129">
        <f t="shared" si="18"/>
        <v>0</v>
      </c>
      <c r="Z50" s="129">
        <f t="shared" si="18"/>
        <v>0</v>
      </c>
      <c r="AA50" s="129">
        <f t="shared" si="18"/>
        <v>0</v>
      </c>
      <c r="AB50" s="131">
        <f t="shared" si="18"/>
        <v>0</v>
      </c>
      <c r="AC50" s="132"/>
      <c r="AD50" s="125">
        <f t="shared" ref="AD50:BC50" si="19">SUM(AD45:AD45)-SUM(AD46:AD49)</f>
        <v>2.826738999999904</v>
      </c>
      <c r="AE50" s="126">
        <f t="shared" si="19"/>
        <v>3.0503119999999626</v>
      </c>
      <c r="AF50" s="126">
        <f t="shared" si="19"/>
        <v>7.107655000000026</v>
      </c>
      <c r="AG50" s="126">
        <f t="shared" si="19"/>
        <v>7.6070369999999343</v>
      </c>
      <c r="AH50" s="126">
        <f t="shared" si="19"/>
        <v>2.151829999999876</v>
      </c>
      <c r="AI50" s="126">
        <f t="shared" si="19"/>
        <v>1.070701000000021</v>
      </c>
      <c r="AJ50" s="126">
        <f t="shared" si="19"/>
        <v>1.1431040000000223</v>
      </c>
      <c r="AK50" s="126">
        <f t="shared" si="19"/>
        <v>2.4594820000000013</v>
      </c>
      <c r="AL50" s="126">
        <f t="shared" si="19"/>
        <v>2.3766419999999968</v>
      </c>
      <c r="AM50" s="126">
        <f t="shared" si="19"/>
        <v>1.8211419999999876</v>
      </c>
      <c r="AN50" s="126">
        <f t="shared" si="19"/>
        <v>2.3656770000000122</v>
      </c>
      <c r="AO50" s="126">
        <f t="shared" si="19"/>
        <v>1.5145440000000363</v>
      </c>
      <c r="AP50" s="126">
        <f t="shared" si="19"/>
        <v>2.7114439999999753</v>
      </c>
      <c r="AQ50" s="126">
        <f t="shared" si="19"/>
        <v>2.2517430000000758</v>
      </c>
      <c r="AR50" s="126">
        <f t="shared" si="19"/>
        <v>1.8288819999999539</v>
      </c>
      <c r="AS50" s="126">
        <f t="shared" si="19"/>
        <v>1.2096600000000031</v>
      </c>
      <c r="AT50" s="126">
        <f t="shared" si="19"/>
        <v>0.73710500000000145</v>
      </c>
      <c r="AU50" s="126">
        <f t="shared" si="19"/>
        <v>0.86211199999994292</v>
      </c>
      <c r="AV50" s="126">
        <f t="shared" si="19"/>
        <v>0.62141899999992134</v>
      </c>
      <c r="AW50" s="126">
        <f t="shared" si="19"/>
        <v>0.87841200000000796</v>
      </c>
      <c r="AX50" s="126">
        <f t="shared" si="19"/>
        <v>0</v>
      </c>
      <c r="AY50" s="126">
        <f t="shared" si="19"/>
        <v>0</v>
      </c>
      <c r="AZ50" s="126">
        <f t="shared" si="19"/>
        <v>0</v>
      </c>
      <c r="BA50" s="126">
        <f t="shared" si="19"/>
        <v>0</v>
      </c>
      <c r="BB50" s="126">
        <f t="shared" si="19"/>
        <v>0</v>
      </c>
      <c r="BC50" s="126">
        <f t="shared" si="19"/>
        <v>0</v>
      </c>
      <c r="BD50" s="214"/>
    </row>
    <row r="51" spans="2:56" ht="13" thickTop="1"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  <c r="AZ51" s="45"/>
      <c r="BA51" s="45"/>
      <c r="BB51" s="45"/>
      <c r="BC51" s="45"/>
    </row>
    <row r="52" spans="2:56"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</row>
    <row r="53" spans="2:56"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</row>
    <row r="54" spans="2:56"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</row>
    <row r="55" spans="2:56"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</row>
    <row r="56" spans="2:56"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</row>
    <row r="57" spans="2:56"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</row>
    <row r="58" spans="2:56"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</row>
    <row r="59" spans="2:56"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</row>
    <row r="60" spans="2:56"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</row>
    <row r="61" spans="2:56"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</row>
    <row r="62" spans="2:56"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</row>
    <row r="63" spans="2:56"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</row>
    <row r="64" spans="2:56"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</row>
    <row r="65" spans="30:55"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</row>
    <row r="66" spans="30:55"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</row>
    <row r="67" spans="30:55"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</row>
    <row r="68" spans="30:55"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</row>
    <row r="69" spans="30:55"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</row>
    <row r="70" spans="30:55"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</row>
    <row r="71" spans="30:55"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</row>
    <row r="72" spans="30:55"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</row>
    <row r="73" spans="30:55"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</row>
    <row r="74" spans="30:55"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</row>
    <row r="75" spans="30:55"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</row>
    <row r="76" spans="30:55"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</row>
    <row r="77" spans="30:55"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</row>
    <row r="78" spans="30:55"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</row>
    <row r="79" spans="30:55"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</row>
    <row r="80" spans="30:55"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</row>
    <row r="81" spans="30:55"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</row>
    <row r="82" spans="30:55"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</row>
    <row r="83" spans="30:55"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</row>
    <row r="84" spans="30:55"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</row>
    <row r="85" spans="30:55"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</row>
    <row r="86" spans="30:55"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</row>
    <row r="87" spans="30:55"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</row>
    <row r="88" spans="30:55"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</row>
    <row r="89" spans="30:55"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</row>
    <row r="90" spans="30:55"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</row>
    <row r="91" spans="30:55"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</row>
    <row r="92" spans="30:55"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</row>
    <row r="93" spans="30:55"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</row>
    <row r="94" spans="30:55"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</row>
    <row r="95" spans="30:55"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</row>
    <row r="96" spans="30:55"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</row>
    <row r="97" spans="30:55"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</row>
    <row r="98" spans="30:55"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</row>
    <row r="99" spans="30:55"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</row>
    <row r="100" spans="30:55"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</row>
    <row r="101" spans="30:55"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</row>
    <row r="102" spans="30:55"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</row>
    <row r="103" spans="30:55"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</row>
    <row r="104" spans="30:55"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</row>
    <row r="105" spans="30:55"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</row>
    <row r="106" spans="30:55"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</row>
    <row r="107" spans="30:55"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</row>
    <row r="108" spans="30:55"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</row>
    <row r="109" spans="30:55"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</row>
    <row r="110" spans="30:55"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68"/>
  <sheetViews>
    <sheetView workbookViewId="0">
      <pane xSplit="2" ySplit="5" topLeftCell="C6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7" ht="9" customHeight="1" thickBot="1">
      <c r="A1" s="58">
        <v>1</v>
      </c>
      <c r="B1" s="30"/>
    </row>
    <row r="2" spans="1:57" ht="16" thickTop="1">
      <c r="B2" s="260" t="s">
        <v>113</v>
      </c>
      <c r="C2" s="254" t="s">
        <v>47</v>
      </c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6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7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7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7" ht="20" customHeight="1" thickTop="1" thickBot="1">
      <c r="B5" s="28" t="s">
        <v>12</v>
      </c>
      <c r="C5" s="106">
        <f>1/$A$1*[1]TimberSectorMinusCoreVPAExp!$B$263</f>
        <v>0.11660395263999994</v>
      </c>
      <c r="D5" s="107">
        <f>1/$A$1*[1]TimberSectorMinusCoreVPAExp!$C$263</f>
        <v>0.13625498767999972</v>
      </c>
      <c r="E5" s="107">
        <f>1/$A$1*[1]TimberSectorMinusCoreVPAExp!$D$263</f>
        <v>0.12611442172000004</v>
      </c>
      <c r="F5" s="107">
        <f>1/$A$1*[1]TimberSectorMinusCoreVPAExp!$E$263</f>
        <v>0.13709783317999996</v>
      </c>
      <c r="G5" s="107">
        <f>1/$A$1*[1]TimberSectorMinusCoreVPAExp!$F$263</f>
        <v>0.18023547947999993</v>
      </c>
      <c r="H5" s="107">
        <f>1/$A$1*[1]TimberSectorMinusCoreVPAExp!$G$263</f>
        <v>0.12159717373999991</v>
      </c>
      <c r="I5" s="107">
        <f>1/$A$1*[1]TimberSectorMinusCoreVPAExp!$H$263</f>
        <v>0.10710151605999998</v>
      </c>
      <c r="J5" s="108">
        <f>1/$A$1*[1]TimberSectorMinusCoreVPAExp!$I$263</f>
        <v>0.11513872957999996</v>
      </c>
      <c r="K5" s="108">
        <f>1/$A$1*[1]TimberSectorMinusCoreVPAExp!$J$263</f>
        <v>0.10729756197999998</v>
      </c>
      <c r="L5" s="108">
        <f>1/$A$1*[1]TimberSectorMinusCoreVPAExp!K$263</f>
        <v>8.773908779999999E-2</v>
      </c>
      <c r="M5" s="108">
        <f>1/$A$1*[1]TimberSectorMinusCoreVPAExp!L$263</f>
        <v>0.13429889843999993</v>
      </c>
      <c r="N5" s="108">
        <f>1/$A$1*[1]TimberSectorMinusCoreVPAExp!M$263</f>
        <v>0.14127649032</v>
      </c>
      <c r="O5" s="108">
        <f>1/$A$1*[1]TimberSectorMinusCoreVPAExp!N$263</f>
        <v>0.11879804985999999</v>
      </c>
      <c r="P5" s="108">
        <f>1/$A$1*[1]TimberSectorMinusCoreVPAExp!O$263</f>
        <v>5.3433465399999977E-2</v>
      </c>
      <c r="Q5" s="108">
        <f>1/$A$1*[1]TimberSectorMinusCoreVPAExp!P$263</f>
        <v>5.8343151880000013E-2</v>
      </c>
      <c r="R5" s="108">
        <f>1/$A$1*[1]TimberSectorMinusCoreVPAExp!Q$263</f>
        <v>4.9623238139999977E-2</v>
      </c>
      <c r="S5" s="108">
        <f>1/$A$1*[1]TimberSectorMinusCoreVPAExp!R$263</f>
        <v>4.6244512645714275E-2</v>
      </c>
      <c r="T5" s="108">
        <f>1/$A$1*[1]TimberSectorMinusCoreVPAExp!S$263</f>
        <v>3.7940161980000026E-2</v>
      </c>
      <c r="U5" s="108">
        <f>1/$A$1*[1]TimberSectorMinusCoreVPAExp!T$263</f>
        <v>4.2223235739999976E-2</v>
      </c>
      <c r="V5" s="108">
        <f>1/$A$1*[1]TimberSectorMinusCoreVPAExp!U$263</f>
        <v>3.5161990213333341E-2</v>
      </c>
      <c r="W5" s="108">
        <f>1/$A$1*[1]TimberSectorMinusCoreVPAExp!V$263</f>
        <v>0</v>
      </c>
      <c r="X5" s="108">
        <f>1/$A$1*[1]TimberSectorMinusCoreVPAExp!W$263</f>
        <v>0</v>
      </c>
      <c r="Y5" s="108">
        <f>1/$A$1*[1]TimberSectorMinusCoreVPAExp!X$263</f>
        <v>0</v>
      </c>
      <c r="Z5" s="108">
        <f>1/$A$1*[1]TimberSectorMinusCoreVPAExp!Y$263</f>
        <v>0</v>
      </c>
      <c r="AA5" s="108">
        <f>1/$A$1*[1]TimberSectorMinusCoreVPAExp!Z$263</f>
        <v>0</v>
      </c>
      <c r="AB5" s="109">
        <f>1/$A$1*[1]TimberSectorMinusCoreVPAExp!AA$263</f>
        <v>0</v>
      </c>
      <c r="AC5" s="18"/>
      <c r="AD5" s="112">
        <f>[1]TimberSectorMinusCoreVPAExp!AB$263</f>
        <v>27.755285999999998</v>
      </c>
      <c r="AE5" s="113">
        <f>[1]TimberSectorMinusCoreVPAExp!AC$263</f>
        <v>32.733456000000011</v>
      </c>
      <c r="AF5" s="113">
        <f>[1]TimberSectorMinusCoreVPAExp!AD$263</f>
        <v>31.62709700000001</v>
      </c>
      <c r="AG5" s="113">
        <f>[1]TimberSectorMinusCoreVPAExp!AE$263</f>
        <v>39.746361</v>
      </c>
      <c r="AH5" s="113">
        <f>[1]TimberSectorMinusCoreVPAExp!AF$263</f>
        <v>56.832769999999996</v>
      </c>
      <c r="AI5" s="113">
        <f>[1]TimberSectorMinusCoreVPAExp!AG$263</f>
        <v>41.118219999999994</v>
      </c>
      <c r="AJ5" s="113">
        <f>[1]TimberSectorMinusCoreVPAExp!AH$263</f>
        <v>33.50200000000001</v>
      </c>
      <c r="AK5" s="113">
        <f>[1]TimberSectorMinusCoreVPAExp!AI$263</f>
        <v>37.653825999999995</v>
      </c>
      <c r="AL5" s="113">
        <f>[1]TimberSectorMinusCoreVPAExp!AJ$263</f>
        <v>37.311273</v>
      </c>
      <c r="AM5" s="113">
        <f>[1]TimberSectorMinusCoreVPAExp!AK$263</f>
        <v>26.293450000000014</v>
      </c>
      <c r="AN5" s="113">
        <f>[1]TimberSectorMinusCoreVPAExp!AL$263</f>
        <v>34.917421999999974</v>
      </c>
      <c r="AO5" s="113">
        <f>[1]TimberSectorMinusCoreVPAExp!AM$263</f>
        <v>28.076702000000015</v>
      </c>
      <c r="AP5" s="113">
        <f>[1]TimberSectorMinusCoreVPAExp!AN$263</f>
        <v>22.903183000000006</v>
      </c>
      <c r="AQ5" s="113">
        <f>[1]TimberSectorMinusCoreVPAExp!AO$263</f>
        <v>18.258094000000007</v>
      </c>
      <c r="AR5" s="113">
        <f>[1]TimberSectorMinusCoreVPAExp!AP$263</f>
        <v>22.402912000000008</v>
      </c>
      <c r="AS5" s="113">
        <f>[1]TimberSectorMinusCoreVPAExp!AQ$263</f>
        <v>21.552747999999994</v>
      </c>
      <c r="AT5" s="113">
        <f>[1]TimberSectorMinusCoreVPAExp!AR$263</f>
        <v>17.541315000000004</v>
      </c>
      <c r="AU5" s="113">
        <f>[1]TimberSectorMinusCoreVPAExp!AS$263</f>
        <v>13.406705000000008</v>
      </c>
      <c r="AV5" s="113">
        <f>[1]TimberSectorMinusCoreVPAExp!AT$263</f>
        <v>12.361487999999994</v>
      </c>
      <c r="AW5" s="113">
        <f>[1]TimberSectorMinusCoreVPAExp!AU$263</f>
        <v>11.192747999999995</v>
      </c>
      <c r="AX5" s="113">
        <f>[1]TimberSectorMinusCoreVPAExp!AV$263</f>
        <v>0</v>
      </c>
      <c r="AY5" s="113">
        <f>[1]TimberSectorMinusCoreVPAExp!AW$263</f>
        <v>0</v>
      </c>
      <c r="AZ5" s="113">
        <f>[1]TimberSectorMinusCoreVPAExp!AX$263</f>
        <v>0</v>
      </c>
      <c r="BA5" s="113">
        <f>[1]TimberSectorMinusCoreVPAExp!AY$263</f>
        <v>0</v>
      </c>
      <c r="BB5" s="113">
        <f>[1]TimberSectorMinusCoreVPAExp!AZ$263</f>
        <v>0</v>
      </c>
      <c r="BC5" s="113">
        <f>[1]TimberSectorMinusCoreVPAExp!BA$263</f>
        <v>0</v>
      </c>
      <c r="BD5" s="215"/>
      <c r="BE5" s="180"/>
    </row>
    <row r="6" spans="1:57" ht="17.149999999999999" customHeight="1" thickTop="1">
      <c r="B6" s="53" t="s">
        <v>16</v>
      </c>
      <c r="C6" s="47">
        <f>1/$A$1*[1]TimberSectorMinusCoreVPAExp!$B$266</f>
        <v>7.5234355000000121E-3</v>
      </c>
      <c r="D6" s="33">
        <f>1/$A$1*[1]TimberSectorMinusCoreVPAExp!$C$266</f>
        <v>6.9869697799999908E-3</v>
      </c>
      <c r="E6" s="33">
        <f>1/$A$1*[1]TimberSectorMinusCoreVPAExp!$D$266</f>
        <v>7.7023826599999824E-3</v>
      </c>
      <c r="F6" s="33">
        <f>1/$A$1*[1]TimberSectorMinusCoreVPAExp!$E$266</f>
        <v>1.2967516239999964E-2</v>
      </c>
      <c r="G6" s="33">
        <f>1/$A$1*[1]TimberSectorMinusCoreVPAExp!$F$266</f>
        <v>1.2241557159999986E-2</v>
      </c>
      <c r="H6" s="33">
        <f>1/$A$1*[1]TimberSectorMinusCoreVPAExp!$G$266</f>
        <v>9.9476678000000041E-3</v>
      </c>
      <c r="I6" s="33">
        <f>1/$A$1*[1]TimberSectorMinusCoreVPAExp!$H$266</f>
        <v>1.1154840760000015E-2</v>
      </c>
      <c r="J6" s="34">
        <f>1/$A$1*[1]TimberSectorMinusCoreVPAExp!$I$266</f>
        <v>1.0690807259999997E-2</v>
      </c>
      <c r="K6" s="34">
        <f>1/$A$1*[1]TimberSectorMinusCoreVPAExp!$J$266</f>
        <v>1.1894705200000032E-2</v>
      </c>
      <c r="L6" s="34">
        <f>1/$A$1*[1]TimberSectorMinusCoreVPAExp!K$266</f>
        <v>1.5163520119999992E-2</v>
      </c>
      <c r="M6" s="33">
        <f>1/$A$1*[1]TimberSectorMinusCoreVPAExp!L$266</f>
        <v>3.1697974279999971E-2</v>
      </c>
      <c r="N6" s="33">
        <f>1/$A$1*[1]TimberSectorMinusCoreVPAExp!M$266</f>
        <v>6.2603968140000021E-2</v>
      </c>
      <c r="O6" s="33">
        <f>1/$A$1*[1]TimberSectorMinusCoreVPAExp!N$266</f>
        <v>6.1989419660000059E-2</v>
      </c>
      <c r="P6" s="33">
        <f>1/$A$1*[1]TimberSectorMinusCoreVPAExp!O$266</f>
        <v>6.5010751399999928E-3</v>
      </c>
      <c r="Q6" s="33">
        <f>1/$A$1*[1]TimberSectorMinusCoreVPAExp!P$266</f>
        <v>3.8565630800000052E-3</v>
      </c>
      <c r="R6" s="33">
        <f>1/$A$1*[1]TimberSectorMinusCoreVPAExp!Q$266</f>
        <v>2.2745851799999663E-3</v>
      </c>
      <c r="S6" s="33">
        <f>1/$A$1*[1]TimberSectorMinusCoreVPAExp!R$266</f>
        <v>2.930144205714308E-3</v>
      </c>
      <c r="T6" s="33">
        <f>1/$A$1*[1]TimberSectorMinusCoreVPAExp!S$266</f>
        <v>1.1157999020000017E-2</v>
      </c>
      <c r="U6" s="33">
        <f>1/$A$1*[1]TimberSectorMinusCoreVPAExp!T$266</f>
        <v>1.926115799999999E-2</v>
      </c>
      <c r="V6" s="33">
        <f>1/$A$1*[1]TimberSectorMinusCoreVPAExp!U$266</f>
        <v>1.0602218153333351E-2</v>
      </c>
      <c r="W6" s="33">
        <f>1/$A$1*[1]TimberSectorMinusCoreVPAExp!V$266</f>
        <v>0</v>
      </c>
      <c r="X6" s="33">
        <f>1/$A$1*[1]TimberSectorMinusCoreVPAExp!W$266</f>
        <v>0</v>
      </c>
      <c r="Y6" s="33">
        <f>1/$A$1*[1]TimberSectorMinusCoreVPAExp!X$266</f>
        <v>0</v>
      </c>
      <c r="Z6" s="33">
        <f>1/$A$1*[1]TimberSectorMinusCoreVPAExp!Y$266</f>
        <v>0</v>
      </c>
      <c r="AA6" s="33">
        <f>1/$A$1*[1]TimberSectorMinusCoreVPAExp!Z$266</f>
        <v>0</v>
      </c>
      <c r="AB6" s="55">
        <f>1/$A$1*[1]TimberSectorMinusCoreVPAExp!AA$266</f>
        <v>0</v>
      </c>
      <c r="AC6" s="15"/>
      <c r="AD6" s="114">
        <f>[1]TimberSectorMinusCoreVPAExp!AB$266</f>
        <v>0.6014230000000016</v>
      </c>
      <c r="AE6" s="115">
        <f>[1]TimberSectorMinusCoreVPAExp!AC$266</f>
        <v>0.71481899999999721</v>
      </c>
      <c r="AF6" s="115">
        <f>[1]TimberSectorMinusCoreVPAExp!AD$266</f>
        <v>0.91352100000000303</v>
      </c>
      <c r="AG6" s="115">
        <f>[1]TimberSectorMinusCoreVPAExp!AE$266</f>
        <v>1.4223349999999997</v>
      </c>
      <c r="AH6" s="115">
        <f>[1]TimberSectorMinusCoreVPAExp!AF$266</f>
        <v>1.670745000000001</v>
      </c>
      <c r="AI6" s="115">
        <f>[1]TimberSectorMinusCoreVPAExp!AG$266</f>
        <v>1.512427999999997</v>
      </c>
      <c r="AJ6" s="115">
        <f>[1]TimberSectorMinusCoreVPAExp!AH$266</f>
        <v>1.6539769999999976</v>
      </c>
      <c r="AK6" s="115">
        <f>[1]TimberSectorMinusCoreVPAExp!AI$266</f>
        <v>1.8538230000000013</v>
      </c>
      <c r="AL6" s="115">
        <f>[1]TimberSectorMinusCoreVPAExp!AJ$266</f>
        <v>1.3204020000000041</v>
      </c>
      <c r="AM6" s="115">
        <f>[1]TimberSectorMinusCoreVPAExp!AK$266</f>
        <v>1.410774000000002</v>
      </c>
      <c r="AN6" s="115">
        <f>[1]TimberSectorMinusCoreVPAExp!AL$266</f>
        <v>2.4838839999999984</v>
      </c>
      <c r="AO6" s="115">
        <f>[1]TimberSectorMinusCoreVPAExp!AM$266</f>
        <v>3.7073890000000045</v>
      </c>
      <c r="AP6" s="115">
        <f>[1]TimberSectorMinusCoreVPAExp!AN$266</f>
        <v>3.3158030000000029</v>
      </c>
      <c r="AQ6" s="115">
        <f>[1]TimberSectorMinusCoreVPAExp!AO$266</f>
        <v>1.083035</v>
      </c>
      <c r="AR6" s="115">
        <f>[1]TimberSectorMinusCoreVPAExp!AP$266</f>
        <v>1.4334789999999957</v>
      </c>
      <c r="AS6" s="115">
        <f>[1]TimberSectorMinusCoreVPAExp!AQ$266</f>
        <v>4.9144040000000011</v>
      </c>
      <c r="AT6" s="115">
        <f>[1]TimberSectorMinusCoreVPAExp!AR$266</f>
        <v>0.80240200000000383</v>
      </c>
      <c r="AU6" s="115">
        <f>[1]TimberSectorMinusCoreVPAExp!AS$266</f>
        <v>2.7917600000000031</v>
      </c>
      <c r="AV6" s="115">
        <f>[1]TimberSectorMinusCoreVPAExp!AT$266</f>
        <v>2.1843989999999986</v>
      </c>
      <c r="AW6" s="115">
        <f>[1]TimberSectorMinusCoreVPAExp!AU$266</f>
        <v>1.2288489999999999</v>
      </c>
      <c r="AX6" s="115">
        <f>[1]TimberSectorMinusCoreVPAExp!AV$266</f>
        <v>0</v>
      </c>
      <c r="AY6" s="115">
        <f>[1]TimberSectorMinusCoreVPAExp!AW$266</f>
        <v>0</v>
      </c>
      <c r="AZ6" s="115">
        <f>[1]TimberSectorMinusCoreVPAExp!AX$266</f>
        <v>0</v>
      </c>
      <c r="BA6" s="115">
        <f>[1]TimberSectorMinusCoreVPAExp!AY$266</f>
        <v>0</v>
      </c>
      <c r="BB6" s="115">
        <f>[1]TimberSectorMinusCoreVPAExp!AZ$266</f>
        <v>0</v>
      </c>
      <c r="BC6" s="115">
        <f>[1]TimberSectorMinusCoreVPAExp!BA$266</f>
        <v>0</v>
      </c>
      <c r="BD6" s="214"/>
      <c r="BE6" s="180"/>
    </row>
    <row r="7" spans="1:57">
      <c r="B7" s="5" t="s">
        <v>58</v>
      </c>
      <c r="C7" s="48">
        <f>1/$A$1*[1]TimberSectorMinusCoreVPAExp!$B$201</f>
        <v>1.59223750000001E-3</v>
      </c>
      <c r="D7" s="12">
        <f>1/$A$1*[1]TimberSectorMinusCoreVPAExp!$C$201</f>
        <v>2.1084209999999992E-3</v>
      </c>
      <c r="E7" s="12">
        <f>1/$A$1*[1]TimberSectorMinusCoreVPAExp!$D$201</f>
        <v>2.0445907999999818E-3</v>
      </c>
      <c r="F7" s="12">
        <f>1/$A$1*[1]TimberSectorMinusCoreVPAExp!$E$201</f>
        <v>3.3944334199999676E-3</v>
      </c>
      <c r="G7" s="12">
        <f>1/$A$1*[1]TimberSectorMinusCoreVPAExp!$F$201</f>
        <v>4.9642297599999802E-3</v>
      </c>
      <c r="H7" s="12">
        <f>1/$A$1*[1]TimberSectorMinusCoreVPAExp!$G$201</f>
        <v>4.5175702599999923E-3</v>
      </c>
      <c r="I7" s="12">
        <f>1/$A$1*[1]TimberSectorMinusCoreVPAExp!$H$201</f>
        <v>6.3708817200000128E-3</v>
      </c>
      <c r="J7" s="38">
        <f>1/$A$1*[1]TimberSectorMinusCoreVPAExp!$I$201</f>
        <v>7.2798524399999981E-3</v>
      </c>
      <c r="K7" s="38">
        <f>1/$A$1*[1]TimberSectorMinusCoreVPAExp!$J$201</f>
        <v>7.8982656200000251E-3</v>
      </c>
      <c r="L7" s="38">
        <f>1/$A$1*[1]TimberSectorMinusCoreVPAExp!K$201</f>
        <v>1.2186737359999991E-2</v>
      </c>
      <c r="M7" s="12">
        <f>1/$A$1*[1]TimberSectorMinusCoreVPAExp!L$201</f>
        <v>1.4365336439999959E-2</v>
      </c>
      <c r="N7" s="12">
        <f>1/$A$1*[1]TimberSectorMinusCoreVPAExp!M$201</f>
        <v>1.0505904640000022E-2</v>
      </c>
      <c r="O7" s="12">
        <f>1/$A$1*[1]TimberSectorMinusCoreVPAExp!N$201</f>
        <v>6.9293485800000221E-3</v>
      </c>
      <c r="P7" s="12">
        <f>1/$A$1*[1]TimberSectorMinusCoreVPAExp!O$201</f>
        <v>3.7895026399999976E-3</v>
      </c>
      <c r="Q7" s="12">
        <f>1/$A$1*[1]TimberSectorMinusCoreVPAExp!P$201</f>
        <v>1.9742680999999956E-3</v>
      </c>
      <c r="R7" s="12">
        <f>1/$A$1*[1]TimberSectorMinusCoreVPAExp!Q$201</f>
        <v>9.6299489999999988E-4</v>
      </c>
      <c r="S7" s="12">
        <f>1/$A$1*[1]TimberSectorMinusCoreVPAExp!R$201</f>
        <v>1.2209517600000191E-3</v>
      </c>
      <c r="T7" s="12">
        <f>1/$A$1*[1]TimberSectorMinusCoreVPAExp!S$201</f>
        <v>2.7627062400000096E-3</v>
      </c>
      <c r="U7" s="12">
        <f>1/$A$1*[1]TimberSectorMinusCoreVPAExp!T$201</f>
        <v>5.7656825800000006E-3</v>
      </c>
      <c r="V7" s="12">
        <f>1/$A$1*[1]TimberSectorMinusCoreVPAExp!U$201</f>
        <v>2.5619241200000031E-3</v>
      </c>
      <c r="W7" s="12">
        <f>1/$A$1*[1]TimberSectorMinusCoreVPAExp!V$201</f>
        <v>0</v>
      </c>
      <c r="X7" s="12">
        <f>1/$A$1*[1]TimberSectorMinusCoreVPAExp!W$201</f>
        <v>0</v>
      </c>
      <c r="Y7" s="12">
        <f>1/$A$1*[1]TimberSectorMinusCoreVPAExp!X$201</f>
        <v>0</v>
      </c>
      <c r="Z7" s="12">
        <f>1/$A$1*[1]TimberSectorMinusCoreVPAExp!Y$201</f>
        <v>0</v>
      </c>
      <c r="AA7" s="12">
        <f>1/$A$1*[1]TimberSectorMinusCoreVPAExp!Z$201</f>
        <v>0</v>
      </c>
      <c r="AB7" s="11">
        <f>1/$A$1*[1]TimberSectorMinusCoreVPAExp!AA$201</f>
        <v>0</v>
      </c>
      <c r="AC7" s="4"/>
      <c r="AD7" s="116">
        <f>[1]TimberSectorMinusCoreVPAExp!AB$201</f>
        <v>0.11981399999999987</v>
      </c>
      <c r="AE7" s="117">
        <f>[1]TimberSectorMinusCoreVPAExp!AC$201</f>
        <v>0.24454499999999868</v>
      </c>
      <c r="AF7" s="117">
        <f>[1]TimberSectorMinusCoreVPAExp!AD$201</f>
        <v>0.26529400000000258</v>
      </c>
      <c r="AG7" s="117">
        <f>[1]TimberSectorMinusCoreVPAExp!AE$201</f>
        <v>0.49765000000000015</v>
      </c>
      <c r="AH7" s="117">
        <f>[1]TimberSectorMinusCoreVPAExp!AF$201</f>
        <v>0.75945400000000163</v>
      </c>
      <c r="AI7" s="117">
        <f>[1]TimberSectorMinusCoreVPAExp!AG$201</f>
        <v>0.73934899999999715</v>
      </c>
      <c r="AJ7" s="117">
        <f>[1]TimberSectorMinusCoreVPAExp!AH$201</f>
        <v>1.2096899999999984</v>
      </c>
      <c r="AK7" s="117">
        <f>[1]TimberSectorMinusCoreVPAExp!AI$201</f>
        <v>1.3643160000000023</v>
      </c>
      <c r="AL7" s="117">
        <f>[1]TimberSectorMinusCoreVPAExp!AJ$201</f>
        <v>0.67052000000000334</v>
      </c>
      <c r="AM7" s="117">
        <f>[1]TimberSectorMinusCoreVPAExp!AK$201</f>
        <v>0.95619300000000251</v>
      </c>
      <c r="AN7" s="117">
        <f>[1]TimberSectorMinusCoreVPAExp!AL$201</f>
        <v>1.1561069999999987</v>
      </c>
      <c r="AO7" s="117">
        <f>[1]TimberSectorMinusCoreVPAExp!AM$201</f>
        <v>1.2195420000000041</v>
      </c>
      <c r="AP7" s="117">
        <f>[1]TimberSectorMinusCoreVPAExp!AN$201</f>
        <v>0.66986500000000504</v>
      </c>
      <c r="AQ7" s="117">
        <f>[1]TimberSectorMinusCoreVPAExp!AO$201</f>
        <v>0.58441900000000047</v>
      </c>
      <c r="AR7" s="117">
        <f>[1]TimberSectorMinusCoreVPAExp!AP$201</f>
        <v>0.49706199999999612</v>
      </c>
      <c r="AS7" s="117">
        <f>[1]TimberSectorMinusCoreVPAExp!AQ$201</f>
        <v>0.31899100000000047</v>
      </c>
      <c r="AT7" s="117">
        <f>[1]TimberSectorMinusCoreVPAExp!AR$201</f>
        <v>0.19654700000000247</v>
      </c>
      <c r="AU7" s="117">
        <f>[1]TimberSectorMinusCoreVPAExp!AS$201</f>
        <v>0.38767300000000304</v>
      </c>
      <c r="AV7" s="117">
        <f>[1]TimberSectorMinusCoreVPAExp!AT$201</f>
        <v>0.74900199999999906</v>
      </c>
      <c r="AW7" s="117">
        <f>[1]TimberSectorMinusCoreVPAExp!AU$201</f>
        <v>0.29469699999999932</v>
      </c>
      <c r="AX7" s="117">
        <f>[1]TimberSectorMinusCoreVPAExp!AV$201</f>
        <v>0</v>
      </c>
      <c r="AY7" s="117">
        <f>[1]TimberSectorMinusCoreVPAExp!AW$201</f>
        <v>0</v>
      </c>
      <c r="AZ7" s="117">
        <f>[1]TimberSectorMinusCoreVPAExp!AX$201</f>
        <v>0</v>
      </c>
      <c r="BA7" s="117">
        <f>[1]TimberSectorMinusCoreVPAExp!AY$201</f>
        <v>0</v>
      </c>
      <c r="BB7" s="117">
        <f>[1]TimberSectorMinusCoreVPAExp!AZ$201</f>
        <v>0</v>
      </c>
      <c r="BC7" s="117">
        <f>[1]TimberSectorMinusCoreVPAExp!BA$201</f>
        <v>0</v>
      </c>
      <c r="BD7" s="214"/>
    </row>
    <row r="8" spans="1:57">
      <c r="B8" s="8" t="s">
        <v>15</v>
      </c>
      <c r="C8" s="49">
        <f t="shared" ref="C8:M8" si="2">SUM(C6:C6)-SUM(C7:C7)</f>
        <v>5.9311980000000021E-3</v>
      </c>
      <c r="D8" s="39">
        <f t="shared" si="2"/>
        <v>4.8785487799999916E-3</v>
      </c>
      <c r="E8" s="39">
        <f t="shared" si="2"/>
        <v>5.6577918600000006E-3</v>
      </c>
      <c r="F8" s="39">
        <f t="shared" si="2"/>
        <v>9.5730828199999968E-3</v>
      </c>
      <c r="G8" s="39">
        <f t="shared" si="2"/>
        <v>7.2773274000000054E-3</v>
      </c>
      <c r="H8" s="39">
        <f t="shared" si="2"/>
        <v>5.4300975400000118E-3</v>
      </c>
      <c r="I8" s="39">
        <f t="shared" si="2"/>
        <v>4.7839590400000024E-3</v>
      </c>
      <c r="J8" s="40">
        <f t="shared" si="2"/>
        <v>3.4109548199999992E-3</v>
      </c>
      <c r="K8" s="40">
        <f t="shared" si="2"/>
        <v>3.9964395800000073E-3</v>
      </c>
      <c r="L8" s="40">
        <f t="shared" si="2"/>
        <v>2.9767827600000012E-3</v>
      </c>
      <c r="M8" s="39">
        <f t="shared" si="2"/>
        <v>1.7332637840000012E-2</v>
      </c>
      <c r="N8" s="39">
        <f t="shared" ref="N8:AB8" si="3">SUM(N6:N6)-SUM(N7:N7)</f>
        <v>5.20980635E-2</v>
      </c>
      <c r="O8" s="39">
        <f t="shared" si="3"/>
        <v>5.5060071080000036E-2</v>
      </c>
      <c r="P8" s="39">
        <f t="shared" si="3"/>
        <v>2.7115724999999952E-3</v>
      </c>
      <c r="Q8" s="39">
        <f t="shared" si="3"/>
        <v>1.8822949800000096E-3</v>
      </c>
      <c r="R8" s="39">
        <f t="shared" si="3"/>
        <v>1.3115902799999664E-3</v>
      </c>
      <c r="S8" s="39">
        <f t="shared" si="3"/>
        <v>1.7091924457142888E-3</v>
      </c>
      <c r="T8" s="39">
        <f t="shared" si="3"/>
        <v>8.3952927800000077E-3</v>
      </c>
      <c r="U8" s="39">
        <f t="shared" si="3"/>
        <v>1.3495475419999989E-2</v>
      </c>
      <c r="V8" s="39">
        <f t="shared" si="3"/>
        <v>8.0402940333333481E-3</v>
      </c>
      <c r="W8" s="39">
        <f t="shared" si="3"/>
        <v>0</v>
      </c>
      <c r="X8" s="39">
        <f t="shared" si="3"/>
        <v>0</v>
      </c>
      <c r="Y8" s="39">
        <f t="shared" si="3"/>
        <v>0</v>
      </c>
      <c r="Z8" s="39">
        <f t="shared" si="3"/>
        <v>0</v>
      </c>
      <c r="AA8" s="39">
        <f t="shared" si="3"/>
        <v>0</v>
      </c>
      <c r="AB8" s="67">
        <f t="shared" si="3"/>
        <v>0</v>
      </c>
      <c r="AC8" s="4"/>
      <c r="AD8" s="118">
        <f t="shared" ref="AD8:BC8" si="4">SUM(AD6:AD6)-SUM(AD7:AD7)</f>
        <v>0.48160900000000173</v>
      </c>
      <c r="AE8" s="119">
        <f t="shared" si="4"/>
        <v>0.47027399999999853</v>
      </c>
      <c r="AF8" s="119">
        <f t="shared" si="4"/>
        <v>0.64822700000000044</v>
      </c>
      <c r="AG8" s="119">
        <f t="shared" si="4"/>
        <v>0.92468499999999954</v>
      </c>
      <c r="AH8" s="119">
        <f t="shared" si="4"/>
        <v>0.91129099999999941</v>
      </c>
      <c r="AI8" s="119">
        <f t="shared" si="4"/>
        <v>0.77307899999999985</v>
      </c>
      <c r="AJ8" s="119">
        <f t="shared" si="4"/>
        <v>0.44428699999999921</v>
      </c>
      <c r="AK8" s="119">
        <f t="shared" si="4"/>
        <v>0.48950699999999903</v>
      </c>
      <c r="AL8" s="119">
        <f t="shared" si="4"/>
        <v>0.64988200000000074</v>
      </c>
      <c r="AM8" s="119">
        <f t="shared" si="4"/>
        <v>0.45458099999999946</v>
      </c>
      <c r="AN8" s="119">
        <f t="shared" si="4"/>
        <v>1.3277769999999998</v>
      </c>
      <c r="AO8" s="119">
        <f t="shared" si="4"/>
        <v>2.4878470000000004</v>
      </c>
      <c r="AP8" s="119">
        <f t="shared" si="4"/>
        <v>2.6459379999999979</v>
      </c>
      <c r="AQ8" s="119">
        <f t="shared" si="4"/>
        <v>0.4986159999999995</v>
      </c>
      <c r="AR8" s="119">
        <f t="shared" si="4"/>
        <v>0.93641699999999961</v>
      </c>
      <c r="AS8" s="119">
        <f t="shared" si="4"/>
        <v>4.5954130000000006</v>
      </c>
      <c r="AT8" s="119">
        <f t="shared" si="4"/>
        <v>0.60585500000000136</v>
      </c>
      <c r="AU8" s="119">
        <f t="shared" si="4"/>
        <v>2.4040870000000001</v>
      </c>
      <c r="AV8" s="119">
        <f t="shared" si="4"/>
        <v>1.4353969999999996</v>
      </c>
      <c r="AW8" s="119">
        <f t="shared" si="4"/>
        <v>0.93415200000000054</v>
      </c>
      <c r="AX8" s="119">
        <f t="shared" si="4"/>
        <v>0</v>
      </c>
      <c r="AY8" s="119">
        <f t="shared" si="4"/>
        <v>0</v>
      </c>
      <c r="AZ8" s="119">
        <f t="shared" si="4"/>
        <v>0</v>
      </c>
      <c r="BA8" s="119">
        <f t="shared" si="4"/>
        <v>0</v>
      </c>
      <c r="BB8" s="119">
        <f t="shared" si="4"/>
        <v>0</v>
      </c>
      <c r="BC8" s="119">
        <f t="shared" si="4"/>
        <v>0</v>
      </c>
      <c r="BD8" s="214"/>
    </row>
    <row r="9" spans="1:57" ht="17.149999999999999" customHeight="1">
      <c r="B9" s="17" t="s">
        <v>50</v>
      </c>
      <c r="C9" s="29">
        <f>1/$A$1*[1]TimberSectorMinusCoreVPAExp!$B$268</f>
        <v>4.5243001999999854E-4</v>
      </c>
      <c r="D9" s="31">
        <f>1/$A$1*[1]TimberSectorMinusCoreVPAExp!$C$268</f>
        <v>1.5693848799999965E-3</v>
      </c>
      <c r="E9" s="31">
        <f>1/$A$1*[1]TimberSectorMinusCoreVPAExp!$D$268</f>
        <v>2.4855826800000056E-3</v>
      </c>
      <c r="F9" s="31">
        <f>1/$A$1*[1]TimberSectorMinusCoreVPAExp!$E$268</f>
        <v>5.9750518799999985E-3</v>
      </c>
      <c r="G9" s="31">
        <f>1/$A$1*[1]TimberSectorMinusCoreVPAExp!$F$268</f>
        <v>8.1974936400000149E-3</v>
      </c>
      <c r="H9" s="31">
        <f>1/$A$1*[1]TimberSectorMinusCoreVPAExp!$G$268</f>
        <v>5.2166676800000037E-3</v>
      </c>
      <c r="I9" s="31">
        <f>1/$A$1*[1]TimberSectorMinusCoreVPAExp!$H$268</f>
        <v>3.3758718000000501E-4</v>
      </c>
      <c r="J9" s="35">
        <f>1/$A$1*[1]TimberSectorMinusCoreVPAExp!$I$268</f>
        <v>2.0356746199999883E-3</v>
      </c>
      <c r="K9" s="35">
        <f>1/$A$1*[1]TimberSectorMinusCoreVPAExp!$J$268</f>
        <v>2.8936240199999999E-3</v>
      </c>
      <c r="L9" s="35">
        <f>1/$A$1*[1]TimberSectorMinusCoreVPAExp!K$268</f>
        <v>1.5610638399999929E-3</v>
      </c>
      <c r="M9" s="31">
        <f>1/$A$1*[1]TimberSectorMinusCoreVPAExp!L$268</f>
        <v>4.3500604000000047E-3</v>
      </c>
      <c r="N9" s="31">
        <f>1/$A$1*[1]TimberSectorMinusCoreVPAExp!M$268</f>
        <v>5.0478706600000037E-3</v>
      </c>
      <c r="O9" s="31">
        <f>1/$A$1*[1]TimberSectorMinusCoreVPAExp!N$268</f>
        <v>1.5862956199999985E-3</v>
      </c>
      <c r="P9" s="31">
        <f>1/$A$1*[1]TimberSectorMinusCoreVPAExp!O$268</f>
        <v>4.3609397999999633E-4</v>
      </c>
      <c r="Q9" s="31">
        <f>1/$A$1*[1]TimberSectorMinusCoreVPAExp!P$268</f>
        <v>2.1654858400000005E-3</v>
      </c>
      <c r="R9" s="31">
        <f>1/$A$1*[1]TimberSectorMinusCoreVPAExp!Q$268</f>
        <v>1.514937479999999E-3</v>
      </c>
      <c r="S9" s="31">
        <f>1/$A$1*[1]TimberSectorMinusCoreVPAExp!R$268</f>
        <v>1.4435686999999986E-3</v>
      </c>
      <c r="T9" s="31">
        <f>1/$A$1*[1]TimberSectorMinusCoreVPAExp!S$268</f>
        <v>1.8183505200000004E-3</v>
      </c>
      <c r="U9" s="31">
        <f>1/$A$1*[1]TimberSectorMinusCoreVPAExp!T$268</f>
        <v>2.5799418400000002E-3</v>
      </c>
      <c r="V9" s="31">
        <f>1/$A$1*[1]TimberSectorMinusCoreVPAExp!U$268</f>
        <v>3.3555646600000049E-3</v>
      </c>
      <c r="W9" s="31">
        <f>1/$A$1*[1]TimberSectorMinusCoreVPAExp!V$268</f>
        <v>0</v>
      </c>
      <c r="X9" s="31">
        <f>1/$A$1*[1]TimberSectorMinusCoreVPAExp!W$268</f>
        <v>0</v>
      </c>
      <c r="Y9" s="31">
        <f>1/$A$1*[1]TimberSectorMinusCoreVPAExp!X$268</f>
        <v>0</v>
      </c>
      <c r="Z9" s="31">
        <f>1/$A$1*[1]TimberSectorMinusCoreVPAExp!Y$268</f>
        <v>0</v>
      </c>
      <c r="AA9" s="31">
        <f>1/$A$1*[1]TimberSectorMinusCoreVPAExp!Z$268</f>
        <v>0</v>
      </c>
      <c r="AB9" s="57">
        <f>1/$A$1*[1]TimberSectorMinusCoreVPAExp!AA$268</f>
        <v>0</v>
      </c>
      <c r="AC9" s="15"/>
      <c r="AD9" s="120">
        <f>[1]TimberSectorMinusCoreVPAExp!AB$268</f>
        <v>0.11283099999999946</v>
      </c>
      <c r="AE9" s="121">
        <f>[1]TimberSectorMinusCoreVPAExp!AC$268</f>
        <v>0.34069899999999992</v>
      </c>
      <c r="AF9" s="121">
        <f>[1]TimberSectorMinusCoreVPAExp!AD$268</f>
        <v>0.676257</v>
      </c>
      <c r="AG9" s="121">
        <f>[1]TimberSectorMinusCoreVPAExp!AE$268</f>
        <v>1.4651480000000001</v>
      </c>
      <c r="AH9" s="121">
        <f>[1]TimberSectorMinusCoreVPAExp!AF$268</f>
        <v>3.1833920000000013</v>
      </c>
      <c r="AI9" s="121">
        <f>[1]TimberSectorMinusCoreVPAExp!AG$268</f>
        <v>2.3769139999999989</v>
      </c>
      <c r="AJ9" s="121">
        <f>[1]TimberSectorMinusCoreVPAExp!AH$268</f>
        <v>0.15942499999999921</v>
      </c>
      <c r="AK9" s="121">
        <f>[1]TimberSectorMinusCoreVPAExp!AI$268</f>
        <v>0.73320899999999767</v>
      </c>
      <c r="AL9" s="121">
        <f>[1]TimberSectorMinusCoreVPAExp!AJ$268</f>
        <v>1.4513660000000035</v>
      </c>
      <c r="AM9" s="121">
        <f>[1]TimberSectorMinusCoreVPAExp!AK$268</f>
        <v>0.56191300000000055</v>
      </c>
      <c r="AN9" s="121">
        <f>[1]TimberSectorMinusCoreVPAExp!AL$268</f>
        <v>1.4123489999999999</v>
      </c>
      <c r="AO9" s="121">
        <f>[1]TimberSectorMinusCoreVPAExp!AM$268</f>
        <v>1.3406310000000001</v>
      </c>
      <c r="AP9" s="121">
        <f>[1]TimberSectorMinusCoreVPAExp!AN$268</f>
        <v>0.31470399999999965</v>
      </c>
      <c r="AQ9" s="121">
        <f>[1]TimberSectorMinusCoreVPAExp!AO$268</f>
        <v>0.15713200000000127</v>
      </c>
      <c r="AR9" s="121">
        <f>[1]TimberSectorMinusCoreVPAExp!AP$268</f>
        <v>1.0978299999999996</v>
      </c>
      <c r="AS9" s="121">
        <f>[1]TimberSectorMinusCoreVPAExp!AQ$268</f>
        <v>0.68985800000000008</v>
      </c>
      <c r="AT9" s="121">
        <f>[1]TimberSectorMinusCoreVPAExp!AR$268</f>
        <v>0.74778299999999986</v>
      </c>
      <c r="AU9" s="121">
        <f>[1]TimberSectorMinusCoreVPAExp!AS$268</f>
        <v>0.71608600000000089</v>
      </c>
      <c r="AV9" s="121">
        <f>[1]TimberSectorMinusCoreVPAExp!AT$268</f>
        <v>0.95729500000000023</v>
      </c>
      <c r="AW9" s="121">
        <f>[1]TimberSectorMinusCoreVPAExp!AU$268</f>
        <v>1.0914269999999997</v>
      </c>
      <c r="AX9" s="121">
        <f>[1]TimberSectorMinusCoreVPAExp!AV$268</f>
        <v>0</v>
      </c>
      <c r="AY9" s="121">
        <f>[1]TimberSectorMinusCoreVPAExp!AW$268</f>
        <v>0</v>
      </c>
      <c r="AZ9" s="121">
        <f>[1]TimberSectorMinusCoreVPAExp!AX$268</f>
        <v>0</v>
      </c>
      <c r="BA9" s="121">
        <f>[1]TimberSectorMinusCoreVPAExp!AY$268</f>
        <v>0</v>
      </c>
      <c r="BB9" s="121">
        <f>[1]TimberSectorMinusCoreVPAExp!AZ$268</f>
        <v>0</v>
      </c>
      <c r="BC9" s="121">
        <f>[1]TimberSectorMinusCoreVPAExp!BA$268</f>
        <v>0</v>
      </c>
      <c r="BD9" s="214"/>
    </row>
    <row r="10" spans="1:57">
      <c r="B10" s="5" t="s">
        <v>51</v>
      </c>
      <c r="C10" s="48">
        <f>1/$A$1*[1]TimberSectorMinusCoreVPAExp!$B$247</f>
        <v>3.9234159999999851E-4</v>
      </c>
      <c r="D10" s="12">
        <f>1/$A$1*[1]TimberSectorMinusCoreVPAExp!$C$247</f>
        <v>1.5545938799999964E-3</v>
      </c>
      <c r="E10" s="12">
        <f>1/$A$1*[1]TimberSectorMinusCoreVPAExp!$D$247</f>
        <v>2.2138407200000057E-3</v>
      </c>
      <c r="F10" s="12">
        <f>1/$A$1*[1]TimberSectorMinusCoreVPAExp!$E$247</f>
        <v>5.3282389999999985E-3</v>
      </c>
      <c r="G10" s="12">
        <f>1/$A$1*[1]TimberSectorMinusCoreVPAExp!$F$247</f>
        <v>7.5655672400000151E-3</v>
      </c>
      <c r="H10" s="12">
        <f>1/$A$1*[1]TimberSectorMinusCoreVPAExp!$G$247</f>
        <v>5.1783613000000034E-3</v>
      </c>
      <c r="I10" s="12">
        <f>1/$A$1*[1]TimberSectorMinusCoreVPAExp!$H$247</f>
        <v>3.3735618000000495E-4</v>
      </c>
      <c r="J10" s="38">
        <f>1/$A$1*[1]TimberSectorMinusCoreVPAExp!$I$247</f>
        <v>1.8106650799999888E-3</v>
      </c>
      <c r="K10" s="38">
        <f>1/$A$1*[1]TimberSectorMinusCoreVPAExp!$J$247</f>
        <v>2.5368795200000002E-3</v>
      </c>
      <c r="L10" s="38">
        <f>1/$A$1*[1]TimberSectorMinusCoreVPAExp!K$247</f>
        <v>1.2558898799999926E-3</v>
      </c>
      <c r="M10" s="12">
        <f>1/$A$1*[1]TimberSectorMinusCoreVPAExp!L$247</f>
        <v>4.0578647200000054E-3</v>
      </c>
      <c r="N10" s="12">
        <f>1/$A$1*[1]TimberSectorMinusCoreVPAExp!M$247</f>
        <v>4.0835314800000029E-3</v>
      </c>
      <c r="O10" s="12">
        <f>1/$A$1*[1]TimberSectorMinusCoreVPAExp!N$247</f>
        <v>1.2355267399999995E-3</v>
      </c>
      <c r="P10" s="12">
        <f>1/$A$1*[1]TimberSectorMinusCoreVPAExp!O$247</f>
        <v>2.0356097999999628E-4</v>
      </c>
      <c r="Q10" s="12">
        <f>1/$A$1*[1]TimberSectorMinusCoreVPAExp!P$247</f>
        <v>1.7041684800000005E-3</v>
      </c>
      <c r="R10" s="12">
        <f>1/$A$1*[1]TimberSectorMinusCoreVPAExp!Q$247</f>
        <v>5.8050005999999918E-4</v>
      </c>
      <c r="S10" s="12">
        <f>1/$A$1*[1]TimberSectorMinusCoreVPAExp!R$247</f>
        <v>7.064688399999984E-4</v>
      </c>
      <c r="T10" s="12">
        <f>1/$A$1*[1]TimberSectorMinusCoreVPAExp!S$247</f>
        <v>8.977528000000002E-4</v>
      </c>
      <c r="U10" s="12">
        <f>1/$A$1*[1]TimberSectorMinusCoreVPAExp!T$247</f>
        <v>1.9574441600000003E-3</v>
      </c>
      <c r="V10" s="12">
        <f>1/$A$1*[1]TimberSectorMinusCoreVPAExp!U$247</f>
        <v>1.5227807000000038E-3</v>
      </c>
      <c r="W10" s="12">
        <f>1/$A$1*[1]TimberSectorMinusCoreVPAExp!V$247</f>
        <v>0</v>
      </c>
      <c r="X10" s="12">
        <f>1/$A$1*[1]TimberSectorMinusCoreVPAExp!W$247</f>
        <v>0</v>
      </c>
      <c r="Y10" s="12">
        <f>1/$A$1*[1]TimberSectorMinusCoreVPAExp!X$247</f>
        <v>0</v>
      </c>
      <c r="Z10" s="12">
        <f>1/$A$1*[1]TimberSectorMinusCoreVPAExp!Y$247</f>
        <v>0</v>
      </c>
      <c r="AA10" s="12">
        <f>1/$A$1*[1]TimberSectorMinusCoreVPAExp!Z$247</f>
        <v>0</v>
      </c>
      <c r="AB10" s="11">
        <f>1/$A$1*[1]TimberSectorMinusCoreVPAExp!AA$247</f>
        <v>0</v>
      </c>
      <c r="AC10" s="4"/>
      <c r="AD10" s="116">
        <f>[1]TimberSectorMinusCoreVPAExp!AB$247</f>
        <v>9.6147999999999456E-2</v>
      </c>
      <c r="AE10" s="117">
        <f>[1]TimberSectorMinusCoreVPAExp!AC$247</f>
        <v>0.3360479999999999</v>
      </c>
      <c r="AF10" s="117">
        <f>[1]TimberSectorMinusCoreVPAExp!AD$247</f>
        <v>0.613035</v>
      </c>
      <c r="AG10" s="117">
        <f>[1]TimberSectorMinusCoreVPAExp!AE$247</f>
        <v>1.291741</v>
      </c>
      <c r="AH10" s="117">
        <f>[1]TimberSectorMinusCoreVPAExp!AF$247</f>
        <v>2.9599350000000015</v>
      </c>
      <c r="AI10" s="117">
        <f>[1]TimberSectorMinusCoreVPAExp!AG$247</f>
        <v>2.3631789999999988</v>
      </c>
      <c r="AJ10" s="117">
        <f>[1]TimberSectorMinusCoreVPAExp!AH$247</f>
        <v>0.15937699999999921</v>
      </c>
      <c r="AK10" s="117">
        <f>[1]TimberSectorMinusCoreVPAExp!AI$247</f>
        <v>0.60060799999999759</v>
      </c>
      <c r="AL10" s="117">
        <f>[1]TimberSectorMinusCoreVPAExp!AJ$247</f>
        <v>1.2578210000000034</v>
      </c>
      <c r="AM10" s="117">
        <f>[1]TimberSectorMinusCoreVPAExp!AK$247</f>
        <v>0.44152000000000058</v>
      </c>
      <c r="AN10" s="117">
        <f>[1]TimberSectorMinusCoreVPAExp!AL$247</f>
        <v>1.2587359999999999</v>
      </c>
      <c r="AO10" s="117">
        <f>[1]TimberSectorMinusCoreVPAExp!AM$247</f>
        <v>1.0549150000000003</v>
      </c>
      <c r="AP10" s="117">
        <f>[1]TimberSectorMinusCoreVPAExp!AN$247</f>
        <v>0.23083899999999957</v>
      </c>
      <c r="AQ10" s="117">
        <f>[1]TimberSectorMinusCoreVPAExp!AO$247</f>
        <v>9.6307000000001253E-2</v>
      </c>
      <c r="AR10" s="117">
        <f>[1]TimberSectorMinusCoreVPAExp!AP$247</f>
        <v>0.87246099999999949</v>
      </c>
      <c r="AS10" s="117">
        <f>[1]TimberSectorMinusCoreVPAExp!AQ$247</f>
        <v>0.32731699999999986</v>
      </c>
      <c r="AT10" s="117">
        <f>[1]TimberSectorMinusCoreVPAExp!AR$247</f>
        <v>0.38229500000000005</v>
      </c>
      <c r="AU10" s="117">
        <f>[1]TimberSectorMinusCoreVPAExp!AS$247</f>
        <v>0.30873800000000085</v>
      </c>
      <c r="AV10" s="117">
        <f>[1]TimberSectorMinusCoreVPAExp!AT$247</f>
        <v>0.65199300000000004</v>
      </c>
      <c r="AW10" s="117">
        <f>[1]TimberSectorMinusCoreVPAExp!AU$247</f>
        <v>0</v>
      </c>
      <c r="AX10" s="117">
        <f>[1]TimberSectorMinusCoreVPAExp!AV$247</f>
        <v>0</v>
      </c>
      <c r="AY10" s="117">
        <f>[1]TimberSectorMinusCoreVPAExp!AW$247</f>
        <v>0</v>
      </c>
      <c r="AZ10" s="117">
        <f>[1]TimberSectorMinusCoreVPAExp!AX$247</f>
        <v>0</v>
      </c>
      <c r="BA10" s="117">
        <f>[1]TimberSectorMinusCoreVPAExp!AY$247</f>
        <v>0</v>
      </c>
      <c r="BB10" s="117">
        <f>[1]TimberSectorMinusCoreVPAExp!AZ$247</f>
        <v>0</v>
      </c>
      <c r="BC10" s="117">
        <f>[1]TimberSectorMinusCoreVPAExp!BA$247</f>
        <v>0</v>
      </c>
      <c r="BD10" s="214"/>
    </row>
    <row r="11" spans="1:57">
      <c r="B11" s="8" t="s">
        <v>15</v>
      </c>
      <c r="C11" s="65">
        <f t="shared" ref="C11:M11" si="5">SUM(C9:C9)-SUM(C10:C10)</f>
        <v>6.0088420000000027E-5</v>
      </c>
      <c r="D11" s="39">
        <f t="shared" si="5"/>
        <v>1.479100000000011E-5</v>
      </c>
      <c r="E11" s="39">
        <f t="shared" si="5"/>
        <v>2.7174195999999989E-4</v>
      </c>
      <c r="F11" s="39">
        <f t="shared" si="5"/>
        <v>6.4681288000000003E-4</v>
      </c>
      <c r="G11" s="39">
        <f t="shared" si="5"/>
        <v>6.319263999999998E-4</v>
      </c>
      <c r="H11" s="39">
        <f t="shared" si="5"/>
        <v>3.830638000000032E-5</v>
      </c>
      <c r="I11" s="39">
        <f t="shared" si="5"/>
        <v>2.3100000000005928E-7</v>
      </c>
      <c r="J11" s="40">
        <f t="shared" si="5"/>
        <v>2.2500953999999955E-4</v>
      </c>
      <c r="K11" s="40">
        <f t="shared" si="5"/>
        <v>3.5674449999999972E-4</v>
      </c>
      <c r="L11" s="40">
        <f t="shared" si="5"/>
        <v>3.0517396000000023E-4</v>
      </c>
      <c r="M11" s="39">
        <f t="shared" si="5"/>
        <v>2.9219567999999932E-4</v>
      </c>
      <c r="N11" s="39">
        <f t="shared" ref="N11:AB11" si="6">SUM(N9:N9)-SUM(N10:N10)</f>
        <v>9.6433918000000084E-4</v>
      </c>
      <c r="O11" s="39">
        <f t="shared" si="6"/>
        <v>3.5076887999999909E-4</v>
      </c>
      <c r="P11" s="39">
        <f t="shared" si="6"/>
        <v>2.3253300000000005E-4</v>
      </c>
      <c r="Q11" s="39">
        <f t="shared" si="6"/>
        <v>4.6131736000000001E-4</v>
      </c>
      <c r="R11" s="39">
        <f t="shared" si="6"/>
        <v>9.3443741999999982E-4</v>
      </c>
      <c r="S11" s="39">
        <f t="shared" si="6"/>
        <v>7.3709986000000021E-4</v>
      </c>
      <c r="T11" s="39">
        <f t="shared" si="6"/>
        <v>9.2059772000000015E-4</v>
      </c>
      <c r="U11" s="39">
        <f t="shared" si="6"/>
        <v>6.2249767999999995E-4</v>
      </c>
      <c r="V11" s="39">
        <f t="shared" si="6"/>
        <v>1.8327839600000011E-3</v>
      </c>
      <c r="W11" s="39">
        <f t="shared" si="6"/>
        <v>0</v>
      </c>
      <c r="X11" s="39">
        <f t="shared" si="6"/>
        <v>0</v>
      </c>
      <c r="Y11" s="39">
        <f t="shared" si="6"/>
        <v>0</v>
      </c>
      <c r="Z11" s="39">
        <f t="shared" si="6"/>
        <v>0</v>
      </c>
      <c r="AA11" s="39">
        <f t="shared" si="6"/>
        <v>0</v>
      </c>
      <c r="AB11" s="67">
        <f t="shared" si="6"/>
        <v>0</v>
      </c>
      <c r="AC11" s="4"/>
      <c r="AD11" s="122">
        <f t="shared" ref="AD11:BC11" si="7">SUM(AD9:AD9)-SUM(AD10:AD10)</f>
        <v>1.6683000000000003E-2</v>
      </c>
      <c r="AE11" s="119">
        <f t="shared" si="7"/>
        <v>4.6510000000000162E-3</v>
      </c>
      <c r="AF11" s="119">
        <f t="shared" si="7"/>
        <v>6.3222E-2</v>
      </c>
      <c r="AG11" s="119">
        <f t="shared" si="7"/>
        <v>0.17340700000000009</v>
      </c>
      <c r="AH11" s="119">
        <f t="shared" si="7"/>
        <v>0.22345699999999979</v>
      </c>
      <c r="AI11" s="119">
        <f t="shared" si="7"/>
        <v>1.3735000000000053E-2</v>
      </c>
      <c r="AJ11" s="119">
        <f t="shared" si="7"/>
        <v>4.7999999999992493E-5</v>
      </c>
      <c r="AK11" s="119">
        <f t="shared" si="7"/>
        <v>0.13260100000000008</v>
      </c>
      <c r="AL11" s="119">
        <f t="shared" si="7"/>
        <v>0.19354500000000008</v>
      </c>
      <c r="AM11" s="119">
        <f t="shared" si="7"/>
        <v>0.12039299999999997</v>
      </c>
      <c r="AN11" s="119">
        <f t="shared" si="7"/>
        <v>0.153613</v>
      </c>
      <c r="AO11" s="119">
        <f t="shared" si="7"/>
        <v>0.28571599999999986</v>
      </c>
      <c r="AP11" s="119">
        <f t="shared" si="7"/>
        <v>8.3865000000000078E-2</v>
      </c>
      <c r="AQ11" s="119">
        <f t="shared" si="7"/>
        <v>6.0825000000000018E-2</v>
      </c>
      <c r="AR11" s="119">
        <f t="shared" si="7"/>
        <v>0.22536900000000015</v>
      </c>
      <c r="AS11" s="119">
        <f t="shared" si="7"/>
        <v>0.36254100000000022</v>
      </c>
      <c r="AT11" s="119">
        <f t="shared" si="7"/>
        <v>0.36548799999999981</v>
      </c>
      <c r="AU11" s="119">
        <f t="shared" si="7"/>
        <v>0.40734800000000004</v>
      </c>
      <c r="AV11" s="119">
        <f t="shared" si="7"/>
        <v>0.30530200000000018</v>
      </c>
      <c r="AW11" s="119">
        <f t="shared" si="7"/>
        <v>1.0914269999999997</v>
      </c>
      <c r="AX11" s="119">
        <f t="shared" si="7"/>
        <v>0</v>
      </c>
      <c r="AY11" s="119">
        <f t="shared" si="7"/>
        <v>0</v>
      </c>
      <c r="AZ11" s="119">
        <f t="shared" si="7"/>
        <v>0</v>
      </c>
      <c r="BA11" s="119">
        <f t="shared" si="7"/>
        <v>0</v>
      </c>
      <c r="BB11" s="119">
        <f t="shared" si="7"/>
        <v>0</v>
      </c>
      <c r="BC11" s="119">
        <f t="shared" si="7"/>
        <v>0</v>
      </c>
      <c r="BD11" s="214"/>
    </row>
    <row r="12" spans="1:57" ht="17.149999999999999" customHeight="1">
      <c r="B12" s="137" t="s">
        <v>73</v>
      </c>
      <c r="C12" s="138">
        <f>1/$A$1*[1]TimberSectorMinusCoreVPAExp!$B$269</f>
        <v>3.4999999999999999E-6</v>
      </c>
      <c r="D12" s="139">
        <f>1/$A$1*[1]TimberSectorMinusCoreVPAExp!$C$269</f>
        <v>0</v>
      </c>
      <c r="E12" s="139">
        <f>1/$A$1*[1]TimberSectorMinusCoreVPAExp!$D$269</f>
        <v>1.4245000000000002E-5</v>
      </c>
      <c r="F12" s="139">
        <f>1/$A$1*[1]TimberSectorMinusCoreVPAExp!$E$269</f>
        <v>3.2154500000000005E-5</v>
      </c>
      <c r="G12" s="139">
        <f>1/$A$1*[1]TimberSectorMinusCoreVPAExp!$F$269</f>
        <v>0</v>
      </c>
      <c r="H12" s="139">
        <f>1/$A$1*[1]TimberSectorMinusCoreVPAExp!$G$269</f>
        <v>3.5000000000000003E-9</v>
      </c>
      <c r="I12" s="139">
        <f>1/$A$1*[1]TimberSectorMinusCoreVPAExp!$H$269</f>
        <v>0</v>
      </c>
      <c r="J12" s="140">
        <f>1/$A$1*[1]TimberSectorMinusCoreVPAExp!$I$269</f>
        <v>8.4700000000000053E-7</v>
      </c>
      <c r="K12" s="140">
        <f>1/$A$1*[1]TimberSectorMinusCoreVPAExp!$J$269</f>
        <v>4.2000000000000006E-7</v>
      </c>
      <c r="L12" s="140">
        <f>1/$A$1*[1]TimberSectorMinusCoreVPAExp!K$269</f>
        <v>1.2319999999999998E-6</v>
      </c>
      <c r="M12" s="139">
        <f>1/$A$1*[1]TimberSectorMinusCoreVPAExp!L$269</f>
        <v>0</v>
      </c>
      <c r="N12" s="139">
        <f>1/$A$1*[1]TimberSectorMinusCoreVPAExp!M$269</f>
        <v>1.0774932E-3</v>
      </c>
      <c r="O12" s="139">
        <f>1/$A$1*[1]TimberSectorMinusCoreVPAExp!N$269</f>
        <v>1.1419290399999999E-3</v>
      </c>
      <c r="P12" s="139">
        <f>1/$A$1*[1]TimberSectorMinusCoreVPAExp!O$269</f>
        <v>1.0774932E-3</v>
      </c>
      <c r="Q12" s="139">
        <f>1/$A$1*[1]TimberSectorMinusCoreVPAExp!P$269</f>
        <v>5.9370640000000007E-5</v>
      </c>
      <c r="R12" s="139">
        <f>1/$A$1*[1]TimberSectorMinusCoreVPAExp!Q$269</f>
        <v>1.6114476E-4</v>
      </c>
      <c r="S12" s="139">
        <f>1/$A$1*[1]TimberSectorMinusCoreVPAExp!R$269</f>
        <v>5.4832539999999997E-5</v>
      </c>
      <c r="T12" s="139">
        <f>1/$A$1*[1]TimberSectorMinusCoreVPAExp!S$269</f>
        <v>0</v>
      </c>
      <c r="U12" s="139">
        <f>1/$A$1*[1]TimberSectorMinusCoreVPAExp!T$269</f>
        <v>1.7534999999999998E-6</v>
      </c>
      <c r="V12" s="139">
        <f>1/$A$1*[1]TimberSectorMinusCoreVPAExp!U$269</f>
        <v>6.3344999999999984E-5</v>
      </c>
      <c r="W12" s="139">
        <f>1/$A$1*[1]TimberSectorMinusCoreVPAExp!V$269</f>
        <v>0</v>
      </c>
      <c r="X12" s="139">
        <f>1/$A$1*[1]TimberSectorMinusCoreVPAExp!W$269</f>
        <v>0</v>
      </c>
      <c r="Y12" s="139">
        <f>1/$A$1*[1]TimberSectorMinusCoreVPAExp!X$269</f>
        <v>0</v>
      </c>
      <c r="Z12" s="139">
        <f>1/$A$1*[1]TimberSectorMinusCoreVPAExp!Y$269</f>
        <v>0</v>
      </c>
      <c r="AA12" s="139">
        <f>1/$A$1*[1]TimberSectorMinusCoreVPAExp!Z$269</f>
        <v>0</v>
      </c>
      <c r="AB12" s="141">
        <f>1/$A$1*[1]TimberSectorMinusCoreVPAExp!AA$269</f>
        <v>0</v>
      </c>
      <c r="AC12" s="4"/>
      <c r="AD12" s="142">
        <f>[1]TimberSectorMinusCoreVPAExp!AB$269</f>
        <v>1.5319999999999999E-3</v>
      </c>
      <c r="AE12" s="143">
        <f>[1]TimberSectorMinusCoreVPAExp!AC$269</f>
        <v>0</v>
      </c>
      <c r="AF12" s="143">
        <f>[1]TimberSectorMinusCoreVPAExp!AD$269</f>
        <v>1.6479999999999999E-3</v>
      </c>
      <c r="AG12" s="143">
        <f>[1]TimberSectorMinusCoreVPAExp!AE$269</f>
        <v>2.0354999999999998E-2</v>
      </c>
      <c r="AH12" s="143">
        <f>[1]TimberSectorMinusCoreVPAExp!AF$269</f>
        <v>0</v>
      </c>
      <c r="AI12" s="143">
        <f>[1]TimberSectorMinusCoreVPAExp!AG$269</f>
        <v>2.5999999999999998E-5</v>
      </c>
      <c r="AJ12" s="143">
        <f>[1]TimberSectorMinusCoreVPAExp!AH$269</f>
        <v>0</v>
      </c>
      <c r="AK12" s="143">
        <f>[1]TimberSectorMinusCoreVPAExp!AI$269</f>
        <v>5.5700000000000072E-3</v>
      </c>
      <c r="AL12" s="143">
        <f>[1]TimberSectorMinusCoreVPAExp!AJ$269</f>
        <v>7.9999999999999993E-5</v>
      </c>
      <c r="AM12" s="143">
        <f>[1]TimberSectorMinusCoreVPAExp!AK$269</f>
        <v>2.33E-4</v>
      </c>
      <c r="AN12" s="143">
        <f>[1]TimberSectorMinusCoreVPAExp!AL$269</f>
        <v>0</v>
      </c>
      <c r="AO12" s="143">
        <f>[1]TimberSectorMinusCoreVPAExp!AM$269</f>
        <v>5.8943999999999996E-2</v>
      </c>
      <c r="AP12" s="143">
        <f>[1]TimberSectorMinusCoreVPAExp!AN$269</f>
        <v>6.5695999999999991E-2</v>
      </c>
      <c r="AQ12" s="143">
        <f>[1]TimberSectorMinusCoreVPAExp!AO$269</f>
        <v>5.8943999999999996E-2</v>
      </c>
      <c r="AR12" s="143">
        <f>[1]TimberSectorMinusCoreVPAExp!AP$269</f>
        <v>3.8848999999999995E-2</v>
      </c>
      <c r="AS12" s="143">
        <f>[1]TimberSectorMinusCoreVPAExp!AQ$269</f>
        <v>8.9190999999999979E-2</v>
      </c>
      <c r="AT12" s="143">
        <f>[1]TimberSectorMinusCoreVPAExp!AR$269</f>
        <v>3.0033999999999998E-2</v>
      </c>
      <c r="AU12" s="143">
        <f>[1]TimberSectorMinusCoreVPAExp!AS$269</f>
        <v>0</v>
      </c>
      <c r="AV12" s="143">
        <f>[1]TimberSectorMinusCoreVPAExp!AT$269</f>
        <v>1.0169999999999999E-3</v>
      </c>
      <c r="AW12" s="143">
        <f>[1]TimberSectorMinusCoreVPAExp!AU$269</f>
        <v>1.1545999999999999E-2</v>
      </c>
      <c r="AX12" s="143">
        <f>[1]TimberSectorMinusCoreVPAExp!AV$269</f>
        <v>0</v>
      </c>
      <c r="AY12" s="143">
        <f>[1]TimberSectorMinusCoreVPAExp!AW$269</f>
        <v>0</v>
      </c>
      <c r="AZ12" s="143">
        <f>[1]TimberSectorMinusCoreVPAExp!AX$269</f>
        <v>0</v>
      </c>
      <c r="BA12" s="143">
        <f>[1]TimberSectorMinusCoreVPAExp!AY$269</f>
        <v>0</v>
      </c>
      <c r="BB12" s="143">
        <f>[1]TimberSectorMinusCoreVPAExp!AZ$269</f>
        <v>0</v>
      </c>
      <c r="BC12" s="143">
        <f>[1]TimberSectorMinusCoreVPAExp!BA$269</f>
        <v>0</v>
      </c>
      <c r="BD12" s="214"/>
    </row>
    <row r="13" spans="1:57" ht="17.149999999999999" customHeight="1">
      <c r="B13" s="21" t="s">
        <v>75</v>
      </c>
      <c r="C13" s="68">
        <f>1/$A$1*[1]TimberSectorMinusCoreVPAExp!$B$267</f>
        <v>1.0606511999999999E-4</v>
      </c>
      <c r="D13" s="69">
        <f>1/$A$1*[1]TimberSectorMinusCoreVPAExp!$C$267</f>
        <v>7.8760499999999992E-5</v>
      </c>
      <c r="E13" s="69">
        <f>1/$A$1*[1]TimberSectorMinusCoreVPAExp!$D$267</f>
        <v>1.1077360000000001E-4</v>
      </c>
      <c r="F13" s="69">
        <f>1/$A$1*[1]TimberSectorMinusCoreVPAExp!$E$267</f>
        <v>1.8853099999999995E-4</v>
      </c>
      <c r="G13" s="69">
        <f>1/$A$1*[1]TimberSectorMinusCoreVPAExp!$F$267</f>
        <v>1.0382152199999999E-3</v>
      </c>
      <c r="H13" s="69">
        <f>1/$A$1*[1]TimberSectorMinusCoreVPAExp!$G$267</f>
        <v>7.3893050000000012E-4</v>
      </c>
      <c r="I13" s="69">
        <f>1/$A$1*[1]TimberSectorMinusCoreVPAExp!$H$267</f>
        <v>6.5579569999999995E-4</v>
      </c>
      <c r="J13" s="70">
        <f>1/$A$1*[1]TimberSectorMinusCoreVPAExp!$I$267</f>
        <v>1.4509114199999994E-3</v>
      </c>
      <c r="K13" s="70">
        <f>1/$A$1*[1]TimberSectorMinusCoreVPAExp!$J$267</f>
        <v>1.1078948999999998E-3</v>
      </c>
      <c r="L13" s="70">
        <f>1/$A$1*[1]TimberSectorMinusCoreVPAExp!K$267</f>
        <v>2.9717357599999992E-3</v>
      </c>
      <c r="M13" s="69">
        <f>1/$A$1*[1]TimberSectorMinusCoreVPAExp!L$267</f>
        <v>3.5916526799999976E-3</v>
      </c>
      <c r="N13" s="69">
        <f>1/$A$1*[1]TimberSectorMinusCoreVPAExp!M$267</f>
        <v>7.7916501599999948E-3</v>
      </c>
      <c r="O13" s="69">
        <f>1/$A$1*[1]TimberSectorMinusCoreVPAExp!N$267</f>
        <v>3.3471845400000065E-3</v>
      </c>
      <c r="P13" s="69">
        <f>1/$A$1*[1]TimberSectorMinusCoreVPAExp!O$267</f>
        <v>7.6580000000000053E-6</v>
      </c>
      <c r="Q13" s="69">
        <f>1/$A$1*[1]TimberSectorMinusCoreVPAExp!P$267</f>
        <v>5.4453938000004014E-4</v>
      </c>
      <c r="R13" s="69">
        <f>1/$A$1*[1]TimberSectorMinusCoreVPAExp!Q$267</f>
        <v>3.8546423999999917E-4</v>
      </c>
      <c r="S13" s="69">
        <f>1/$A$1*[1]TimberSectorMinusCoreVPAExp!R$267</f>
        <v>2.7741811999999928E-4</v>
      </c>
      <c r="T13" s="69">
        <f>1/$A$1*[1]TimberSectorMinusCoreVPAExp!S$267</f>
        <v>6.1107998000000177E-4</v>
      </c>
      <c r="U13" s="69">
        <f>1/$A$1*[1]TimberSectorMinusCoreVPAExp!T$267</f>
        <v>5.1309999999978389E-6</v>
      </c>
      <c r="V13" s="69">
        <f>1/$A$1*[1]TimberSectorMinusCoreVPAExp!U$267</f>
        <v>4.8266959999999988E-5</v>
      </c>
      <c r="W13" s="69">
        <f>1/$A$1*[1]TimberSectorMinusCoreVPAExp!V$267</f>
        <v>0</v>
      </c>
      <c r="X13" s="69">
        <f>1/$A$1*[1]TimberSectorMinusCoreVPAExp!W$267</f>
        <v>0</v>
      </c>
      <c r="Y13" s="69">
        <f>1/$A$1*[1]TimberSectorMinusCoreVPAExp!X$267</f>
        <v>0</v>
      </c>
      <c r="Z13" s="69">
        <f>1/$A$1*[1]TimberSectorMinusCoreVPAExp!Y$267</f>
        <v>0</v>
      </c>
      <c r="AA13" s="69">
        <f>1/$A$1*[1]TimberSectorMinusCoreVPAExp!Z$267</f>
        <v>0</v>
      </c>
      <c r="AB13" s="71">
        <f>1/$A$1*[1]TimberSectorMinusCoreVPAExp!AA$267</f>
        <v>0</v>
      </c>
      <c r="AC13" s="4"/>
      <c r="AD13" s="150">
        <f>[1]TimberSectorMinusCoreVPAExp!AB$267</f>
        <v>1.9677000000000004E-2</v>
      </c>
      <c r="AE13" s="151">
        <f>[1]TimberSectorMinusCoreVPAExp!AC$267</f>
        <v>2.0205000000000022E-2</v>
      </c>
      <c r="AF13" s="151">
        <f>[1]TimberSectorMinusCoreVPAExp!AD$267</f>
        <v>2.6726999999999997E-2</v>
      </c>
      <c r="AG13" s="151">
        <f>[1]TimberSectorMinusCoreVPAExp!AE$267</f>
        <v>2.8891000000000028E-2</v>
      </c>
      <c r="AH13" s="151">
        <f>[1]TimberSectorMinusCoreVPAExp!AF$267</f>
        <v>0.20160999999999996</v>
      </c>
      <c r="AI13" s="151">
        <f>[1]TimberSectorMinusCoreVPAExp!AG$267</f>
        <v>9.5383999999999899E-2</v>
      </c>
      <c r="AJ13" s="151">
        <f>[1]TimberSectorMinusCoreVPAExp!AH$267</f>
        <v>7.125299999999965E-2</v>
      </c>
      <c r="AK13" s="151">
        <f>[1]TimberSectorMinusCoreVPAExp!AI$267</f>
        <v>0.14828100000000016</v>
      </c>
      <c r="AL13" s="151">
        <f>[1]TimberSectorMinusCoreVPAExp!AJ$267</f>
        <v>0.14518499999999995</v>
      </c>
      <c r="AM13" s="151">
        <f>[1]TimberSectorMinusCoreVPAExp!AK$267</f>
        <v>0.12166299999999995</v>
      </c>
      <c r="AN13" s="151">
        <f>[1]TimberSectorMinusCoreVPAExp!AL$267</f>
        <v>0.70109299999999997</v>
      </c>
      <c r="AO13" s="151">
        <f>[1]TimberSectorMinusCoreVPAExp!AM$267</f>
        <v>0.48004500000000039</v>
      </c>
      <c r="AP13" s="151">
        <f>[1]TimberSectorMinusCoreVPAExp!AN$267</f>
        <v>7.2420000000001053E-2</v>
      </c>
      <c r="AQ13" s="151">
        <f>[1]TimberSectorMinusCoreVPAExp!AO$267</f>
        <v>5.6799999999999984E-3</v>
      </c>
      <c r="AR13" s="151">
        <f>[1]TimberSectorMinusCoreVPAExp!AP$267</f>
        <v>0.33392100000000391</v>
      </c>
      <c r="AS13" s="151">
        <f>[1]TimberSectorMinusCoreVPAExp!AQ$267</f>
        <v>0.12262399999999998</v>
      </c>
      <c r="AT13" s="151">
        <f>[1]TimberSectorMinusCoreVPAExp!AR$267</f>
        <v>0.35030099999999986</v>
      </c>
      <c r="AU13" s="151">
        <f>[1]TimberSectorMinusCoreVPAExp!AS$267</f>
        <v>0.1503469999999999</v>
      </c>
      <c r="AV13" s="151">
        <f>[1]TimberSectorMinusCoreVPAExp!AT$267</f>
        <v>5.9279999999999602E-3</v>
      </c>
      <c r="AW13" s="151">
        <f>[1]TimberSectorMinusCoreVPAExp!AU$267</f>
        <v>1.8873999999999995E-2</v>
      </c>
      <c r="AX13" s="151">
        <f>[1]TimberSectorMinusCoreVPAExp!AV$267</f>
        <v>0</v>
      </c>
      <c r="AY13" s="151">
        <f>[1]TimberSectorMinusCoreVPAExp!AW$267</f>
        <v>0</v>
      </c>
      <c r="AZ13" s="151">
        <f>[1]TimberSectorMinusCoreVPAExp!AX$267</f>
        <v>0</v>
      </c>
      <c r="BA13" s="151">
        <f>[1]TimberSectorMinusCoreVPAExp!AY$267</f>
        <v>0</v>
      </c>
      <c r="BB13" s="151">
        <f>[1]TimberSectorMinusCoreVPAExp!AZ$267</f>
        <v>0</v>
      </c>
      <c r="BC13" s="151">
        <f>[1]TimberSectorMinusCoreVPAExp!BA$267</f>
        <v>0</v>
      </c>
      <c r="BD13" s="214"/>
    </row>
    <row r="14" spans="1:57" ht="17.149999999999999" customHeight="1">
      <c r="B14" s="17" t="s">
        <v>122</v>
      </c>
      <c r="C14" s="29">
        <f>1/$A$1*[1]TimberSectorMinusCoreVPAExp!$B$264</f>
        <v>0.10800312347999996</v>
      </c>
      <c r="D14" s="31">
        <f>1/$A$1*[1]TimberSectorMinusCoreVPAExp!$C$264</f>
        <v>0.12656320683999975</v>
      </c>
      <c r="E14" s="31">
        <f>1/$A$1*[1]TimberSectorMinusCoreVPAExp!$D$264</f>
        <v>0.11452086744000002</v>
      </c>
      <c r="F14" s="31">
        <f>1/$A$1*[1]TimberSectorMinusCoreVPAExp!$E$264</f>
        <v>0.11442147835999997</v>
      </c>
      <c r="G14" s="31">
        <f>1/$A$1*[1]TimberSectorMinusCoreVPAExp!$F$264</f>
        <v>0.14730952347999993</v>
      </c>
      <c r="H14" s="31">
        <f>1/$A$1*[1]TimberSectorMinusCoreVPAExp!$G$264</f>
        <v>9.9953280419999929E-2</v>
      </c>
      <c r="I14" s="31">
        <f>1/$A$1*[1]TimberSectorMinusCoreVPAExp!$H$264</f>
        <v>9.0006838459999988E-2</v>
      </c>
      <c r="J14" s="35">
        <f>1/$A$1*[1]TimberSectorMinusCoreVPAExp!$I$264</f>
        <v>9.2799546139999939E-2</v>
      </c>
      <c r="K14" s="35">
        <f>1/$A$1*[1]TimberSectorMinusCoreVPAExp!$J$264</f>
        <v>8.5697821299999921E-2</v>
      </c>
      <c r="L14" s="35">
        <f>1/$A$1*[1]TimberSectorMinusCoreVPAExp!K$264</f>
        <v>6.0077488519999986E-2</v>
      </c>
      <c r="M14" s="31">
        <f>1/$A$1*[1]TimberSectorMinusCoreVPAExp!L$264</f>
        <v>8.0380130739999986E-2</v>
      </c>
      <c r="N14" s="31">
        <f>1/$A$1*[1]TimberSectorMinusCoreVPAExp!M$264</f>
        <v>5.5373748779999982E-2</v>
      </c>
      <c r="O14" s="31">
        <f>1/$A$1*[1]TimberSectorMinusCoreVPAExp!N$264</f>
        <v>4.9025367999999993E-2</v>
      </c>
      <c r="P14" s="31">
        <f>1/$A$1*[1]TimberSectorMinusCoreVPAExp!O$264</f>
        <v>4.4491369859999991E-2</v>
      </c>
      <c r="Q14" s="31">
        <f>1/$A$1*[1]TimberSectorMinusCoreVPAExp!P$264</f>
        <v>4.7772471320000003E-2</v>
      </c>
      <c r="R14" s="31">
        <f>1/$A$1*[1]TimberSectorMinusCoreVPAExp!Q$264</f>
        <v>4.097885876E-2</v>
      </c>
      <c r="S14" s="31">
        <f>1/$A$1*[1]TimberSectorMinusCoreVPAExp!R$264</f>
        <v>3.9033210999999964E-2</v>
      </c>
      <c r="T14" s="31">
        <f>1/$A$1*[1]TimberSectorMinusCoreVPAExp!S$264</f>
        <v>2.2665699280000014E-2</v>
      </c>
      <c r="U14" s="31">
        <f>1/$A$1*[1]TimberSectorMinusCoreVPAExp!T$264</f>
        <v>1.9446544039999999E-2</v>
      </c>
      <c r="V14" s="31">
        <f>1/$A$1*[1]TimberSectorMinusCoreVPAExp!U$264</f>
        <v>2.0116818819999979E-2</v>
      </c>
      <c r="W14" s="31">
        <f>1/$A$1*[1]TimberSectorMinusCoreVPAExp!V$264</f>
        <v>0</v>
      </c>
      <c r="X14" s="31">
        <f>1/$A$1*[1]TimberSectorMinusCoreVPAExp!W$264</f>
        <v>0</v>
      </c>
      <c r="Y14" s="31">
        <f>1/$A$1*[1]TimberSectorMinusCoreVPAExp!X$264</f>
        <v>0</v>
      </c>
      <c r="Z14" s="31">
        <f>1/$A$1*[1]TimberSectorMinusCoreVPAExp!Y$264</f>
        <v>0</v>
      </c>
      <c r="AA14" s="31">
        <f>1/$A$1*[1]TimberSectorMinusCoreVPAExp!Z$264</f>
        <v>0</v>
      </c>
      <c r="AB14" s="57">
        <f>1/$A$1*[1]TimberSectorMinusCoreVPAExp!AA$264</f>
        <v>0</v>
      </c>
      <c r="AC14" s="4"/>
      <c r="AD14" s="120">
        <f>[1]TimberSectorMinusCoreVPAExp!AB$264</f>
        <v>26.92084899999999</v>
      </c>
      <c r="AE14" s="121">
        <f>[1]TimberSectorMinusCoreVPAExp!AC$264</f>
        <v>31.377109000000008</v>
      </c>
      <c r="AF14" s="121">
        <f>[1]TimberSectorMinusCoreVPAExp!AD$264</f>
        <v>29.743601000000005</v>
      </c>
      <c r="AG14" s="121">
        <f>[1]TimberSectorMinusCoreVPAExp!AE$264</f>
        <v>35.770208000000004</v>
      </c>
      <c r="AH14" s="121">
        <f>[1]TimberSectorMinusCoreVPAExp!AF$264</f>
        <v>48.75285499999999</v>
      </c>
      <c r="AI14" s="121">
        <f>[1]TimberSectorMinusCoreVPAExp!AG$264</f>
        <v>35.631616000000001</v>
      </c>
      <c r="AJ14" s="121">
        <f>[1]TimberSectorMinusCoreVPAExp!AH$264</f>
        <v>30.139287000000003</v>
      </c>
      <c r="AK14" s="121">
        <f>[1]TimberSectorMinusCoreVPAExp!AI$264</f>
        <v>32.712527999999992</v>
      </c>
      <c r="AL14" s="121">
        <f>[1]TimberSectorMinusCoreVPAExp!AJ$264</f>
        <v>32.102477999999991</v>
      </c>
      <c r="AM14" s="121">
        <f>[1]TimberSectorMinusCoreVPAExp!AK$264</f>
        <v>21.418419</v>
      </c>
      <c r="AN14" s="121">
        <f>[1]TimberSectorMinusCoreVPAExp!AL$264</f>
        <v>26.882770999999995</v>
      </c>
      <c r="AO14" s="121">
        <f>[1]TimberSectorMinusCoreVPAExp!AM$264</f>
        <v>20.319208999999997</v>
      </c>
      <c r="AP14" s="121">
        <f>[1]TimberSectorMinusCoreVPAExp!AN$264</f>
        <v>18.718413000000002</v>
      </c>
      <c r="AQ14" s="121">
        <f>[1]TimberSectorMinusCoreVPAExp!AO$264</f>
        <v>16.276066</v>
      </c>
      <c r="AR14" s="121">
        <f>[1]TimberSectorMinusCoreVPAExp!AP$264</f>
        <v>18.006705</v>
      </c>
      <c r="AS14" s="121">
        <f>[1]TimberSectorMinusCoreVPAExp!AQ$264</f>
        <v>14.116247999999999</v>
      </c>
      <c r="AT14" s="121">
        <f>[1]TimberSectorMinusCoreVPAExp!AR$264</f>
        <v>14.111377000000001</v>
      </c>
      <c r="AU14" s="121">
        <f>[1]TimberSectorMinusCoreVPAExp!AS$264</f>
        <v>9.2465729999999979</v>
      </c>
      <c r="AV14" s="121">
        <f>[1]TimberSectorMinusCoreVPAExp!AT$264</f>
        <v>8.7899609999999964</v>
      </c>
      <c r="AW14" s="121">
        <f>[1]TimberSectorMinusCoreVPAExp!AU$264</f>
        <v>8.3799170000000007</v>
      </c>
      <c r="AX14" s="121">
        <f>[1]TimberSectorMinusCoreVPAExp!AV$264</f>
        <v>0</v>
      </c>
      <c r="AY14" s="121">
        <f>[1]TimberSectorMinusCoreVPAExp!AW$264</f>
        <v>0</v>
      </c>
      <c r="AZ14" s="121">
        <f>[1]TimberSectorMinusCoreVPAExp!AX$264</f>
        <v>0</v>
      </c>
      <c r="BA14" s="121">
        <f>[1]TimberSectorMinusCoreVPAExp!AY$264</f>
        <v>0</v>
      </c>
      <c r="BB14" s="121">
        <f>[1]TimberSectorMinusCoreVPAExp!AZ$264</f>
        <v>0</v>
      </c>
      <c r="BC14" s="121">
        <f>[1]TimberSectorMinusCoreVPAExp!BA$264</f>
        <v>0</v>
      </c>
      <c r="BD14" s="214"/>
    </row>
    <row r="15" spans="1:57">
      <c r="B15" s="5" t="s">
        <v>20</v>
      </c>
      <c r="C15" s="48">
        <f>1/$A$1*[1]TimberSectorMinusCoreVPAExp!$B$23</f>
        <v>9.4374473199999968E-3</v>
      </c>
      <c r="D15" s="12">
        <f>1/$A$1*[1]TimberSectorMinusCoreVPAExp!$C$23</f>
        <v>1.034285574E-2</v>
      </c>
      <c r="E15" s="12">
        <f>1/$A$1*[1]TimberSectorMinusCoreVPAExp!$D$23</f>
        <v>3.023027000000001E-3</v>
      </c>
      <c r="F15" s="12">
        <f>1/$A$1*[1]TimberSectorMinusCoreVPAExp!$E$23</f>
        <v>5.6180243000000032E-3</v>
      </c>
      <c r="G15" s="12">
        <f>1/$A$1*[1]TimberSectorMinusCoreVPAExp!$F$23</f>
        <v>6.406769040000003E-3</v>
      </c>
      <c r="H15" s="12">
        <f>1/$A$1*[1]TimberSectorMinusCoreVPAExp!$G$23</f>
        <v>2.4735730600000012E-3</v>
      </c>
      <c r="I15" s="12">
        <f>1/$A$1*[1]TimberSectorMinusCoreVPAExp!$H$23</f>
        <v>4.7436328799999976E-3</v>
      </c>
      <c r="J15" s="38">
        <f>1/$A$1*[1]TimberSectorMinusCoreVPAExp!$I$23</f>
        <v>9.4506216000000039E-3</v>
      </c>
      <c r="K15" s="38">
        <f>1/$A$1*[1]TimberSectorMinusCoreVPAExp!$J$23</f>
        <v>3.1084352599999969E-3</v>
      </c>
      <c r="L15" s="38">
        <f>1/$A$1*[1]TimberSectorMinusCoreVPAExp!K$23</f>
        <v>4.2864989999999992E-3</v>
      </c>
      <c r="M15" s="12">
        <f>1/$A$1*[1]TimberSectorMinusCoreVPAExp!L$23</f>
        <v>9.6201699999999973E-3</v>
      </c>
      <c r="N15" s="12">
        <f>1/$A$1*[1]TimberSectorMinusCoreVPAExp!M$23</f>
        <v>9.9557821999999956E-3</v>
      </c>
      <c r="O15" s="12">
        <f>1/$A$1*[1]TimberSectorMinusCoreVPAExp!N$23</f>
        <v>2.1150346279999996E-2</v>
      </c>
      <c r="P15" s="12">
        <f>1/$A$1*[1]TimberSectorMinusCoreVPAExp!O$23</f>
        <v>2.0061650560000012E-2</v>
      </c>
      <c r="Q15" s="12">
        <f>1/$A$1*[1]TimberSectorMinusCoreVPAExp!P$23</f>
        <v>1.7774301299999976E-2</v>
      </c>
      <c r="R15" s="12">
        <f>1/$A$1*[1]TimberSectorMinusCoreVPAExp!Q$23</f>
        <v>1.431163328E-2</v>
      </c>
      <c r="S15" s="12">
        <f>1/$A$1*[1]TimberSectorMinusCoreVPAExp!R$23</f>
        <v>1.185633736E-2</v>
      </c>
      <c r="T15" s="12">
        <f>1/$A$1*[1]TimberSectorMinusCoreVPAExp!S$23</f>
        <v>6.9939823800000099E-3</v>
      </c>
      <c r="U15" s="12">
        <f>1/$A$1*[1]TimberSectorMinusCoreVPAExp!T$23</f>
        <v>5.856528439999991E-3</v>
      </c>
      <c r="V15" s="12">
        <f>1/$A$1*[1]TimberSectorMinusCoreVPAExp!U$23</f>
        <v>7.1337132999999969E-3</v>
      </c>
      <c r="W15" s="12">
        <f>1/$A$1*[1]TimberSectorMinusCoreVPAExp!V$23</f>
        <v>0</v>
      </c>
      <c r="X15" s="12">
        <f>1/$A$1*[1]TimberSectorMinusCoreVPAExp!W$23</f>
        <v>0</v>
      </c>
      <c r="Y15" s="12">
        <f>1/$A$1*[1]TimberSectorMinusCoreVPAExp!X$23</f>
        <v>0</v>
      </c>
      <c r="Z15" s="12">
        <f>1/$A$1*[1]TimberSectorMinusCoreVPAExp!Y$23</f>
        <v>0</v>
      </c>
      <c r="AA15" s="12">
        <f>1/$A$1*[1]TimberSectorMinusCoreVPAExp!Z$23</f>
        <v>0</v>
      </c>
      <c r="AB15" s="11">
        <f>1/$A$1*[1]TimberSectorMinusCoreVPAExp!AA$23</f>
        <v>0</v>
      </c>
      <c r="AC15" s="4"/>
      <c r="AD15" s="116">
        <f>[1]TimberSectorMinusCoreVPAExp!AB$23</f>
        <v>1.9698890000000002</v>
      </c>
      <c r="AE15" s="117">
        <f>[1]TimberSectorMinusCoreVPAExp!AC$23</f>
        <v>1.9581049999999998</v>
      </c>
      <c r="AF15" s="117">
        <f>[1]TimberSectorMinusCoreVPAExp!AD$23</f>
        <v>0.62657600000000002</v>
      </c>
      <c r="AG15" s="117">
        <f>[1]TimberSectorMinusCoreVPAExp!AE$23</f>
        <v>0.90228100000000033</v>
      </c>
      <c r="AH15" s="117">
        <f>[1]TimberSectorMinusCoreVPAExp!AF$23</f>
        <v>1.44943</v>
      </c>
      <c r="AI15" s="117">
        <f>[1]TimberSectorMinusCoreVPAExp!AG$23</f>
        <v>0.63100699999999943</v>
      </c>
      <c r="AJ15" s="117">
        <f>[1]TimberSectorMinusCoreVPAExp!AH$23</f>
        <v>1.1172840000000006</v>
      </c>
      <c r="AK15" s="117">
        <f>[1]TimberSectorMinusCoreVPAExp!AI$23</f>
        <v>2.5246060000000003</v>
      </c>
      <c r="AL15" s="117">
        <f>[1]TimberSectorMinusCoreVPAExp!AJ$23</f>
        <v>1.0483100000000007</v>
      </c>
      <c r="AM15" s="117">
        <f>[1]TimberSectorMinusCoreVPAExp!AK$23</f>
        <v>1.1529819999999997</v>
      </c>
      <c r="AN15" s="117">
        <f>[1]TimberSectorMinusCoreVPAExp!AL$23</f>
        <v>2.5916449999999998</v>
      </c>
      <c r="AO15" s="117">
        <f>[1]TimberSectorMinusCoreVPAExp!AM$23</f>
        <v>3.3198449999999999</v>
      </c>
      <c r="AP15" s="117">
        <f>[1]TimberSectorMinusCoreVPAExp!AN$23</f>
        <v>6.0871059999999986</v>
      </c>
      <c r="AQ15" s="117">
        <f>[1]TimberSectorMinusCoreVPAExp!AO$23</f>
        <v>5.161423000000001</v>
      </c>
      <c r="AR15" s="117">
        <f>[1]TimberSectorMinusCoreVPAExp!AP$23</f>
        <v>4.1811919999999994</v>
      </c>
      <c r="AS15" s="117">
        <f>[1]TimberSectorMinusCoreVPAExp!AQ$23</f>
        <v>2.6671259999999997</v>
      </c>
      <c r="AT15" s="117">
        <f>[1]TimberSectorMinusCoreVPAExp!AR$23</f>
        <v>2.434158</v>
      </c>
      <c r="AU15" s="117">
        <f>[1]TimberSectorMinusCoreVPAExp!AS$23</f>
        <v>1.4928769999999991</v>
      </c>
      <c r="AV15" s="117">
        <f>[1]TimberSectorMinusCoreVPAExp!AT$23</f>
        <v>1.5987249999999991</v>
      </c>
      <c r="AW15" s="117">
        <f>[1]TimberSectorMinusCoreVPAExp!AU$23</f>
        <v>1.6249019999999996</v>
      </c>
      <c r="AX15" s="117">
        <f>[1]TimberSectorMinusCoreVPAExp!AV$23</f>
        <v>0</v>
      </c>
      <c r="AY15" s="117">
        <f>[1]TimberSectorMinusCoreVPAExp!AW$23</f>
        <v>0</v>
      </c>
      <c r="AZ15" s="117">
        <f>[1]TimberSectorMinusCoreVPAExp!AX$23</f>
        <v>0</v>
      </c>
      <c r="BA15" s="117">
        <f>[1]TimberSectorMinusCoreVPAExp!AY$23</f>
        <v>0</v>
      </c>
      <c r="BB15" s="117">
        <f>[1]TimberSectorMinusCoreVPAExp!AZ$23</f>
        <v>0</v>
      </c>
      <c r="BC15" s="117">
        <f>[1]TimberSectorMinusCoreVPAExp!BA$23</f>
        <v>0</v>
      </c>
      <c r="BD15" s="214"/>
    </row>
    <row r="16" spans="1:57">
      <c r="B16" s="5" t="s">
        <v>21</v>
      </c>
      <c r="C16" s="48">
        <f>1/$A$1*[1]TimberSectorMinusCoreVPAExp!$B$85</f>
        <v>3.5067526620000011E-2</v>
      </c>
      <c r="D16" s="12">
        <f>1/$A$1*[1]TimberSectorMinusCoreVPAExp!$C$85</f>
        <v>3.6488897200000009E-2</v>
      </c>
      <c r="E16" s="12">
        <f>1/$A$1*[1]TimberSectorMinusCoreVPAExp!$D$85</f>
        <v>3.2101047719999984E-2</v>
      </c>
      <c r="F16" s="12">
        <f>1/$A$1*[1]TimberSectorMinusCoreVPAExp!$E$85</f>
        <v>1.8624089819999981E-2</v>
      </c>
      <c r="G16" s="12">
        <f>1/$A$1*[1]TimberSectorMinusCoreVPAExp!$F$85</f>
        <v>2.580001871999997E-2</v>
      </c>
      <c r="H16" s="12">
        <f>1/$A$1*[1]TimberSectorMinusCoreVPAExp!$G$85</f>
        <v>1.552370190000002E-2</v>
      </c>
      <c r="I16" s="12">
        <f>1/$A$1*[1]TimberSectorMinusCoreVPAExp!$H$85</f>
        <v>2.9292186979999968E-2</v>
      </c>
      <c r="J16" s="38">
        <f>1/$A$1*[1]TimberSectorMinusCoreVPAExp!$I$85</f>
        <v>2.5126832219999999E-2</v>
      </c>
      <c r="K16" s="38">
        <f>1/$A$1*[1]TimberSectorMinusCoreVPAExp!$J$85</f>
        <v>2.9730678459999993E-2</v>
      </c>
      <c r="L16" s="38">
        <f>1/$A$1*[1]TimberSectorMinusCoreVPAExp!K$85</f>
        <v>1.2043231899999996E-2</v>
      </c>
      <c r="M16" s="12">
        <f>1/$A$1*[1]TimberSectorMinusCoreVPAExp!L$85</f>
        <v>1.4380940840000016E-2</v>
      </c>
      <c r="N16" s="12">
        <f>1/$A$1*[1]TimberSectorMinusCoreVPAExp!M$85</f>
        <v>9.3292747799999954E-3</v>
      </c>
      <c r="O16" s="12">
        <f>1/$A$1*[1]TimberSectorMinusCoreVPAExp!N$85</f>
        <v>1.2895367100000001E-2</v>
      </c>
      <c r="P16" s="12">
        <f>1/$A$1*[1]TimberSectorMinusCoreVPAExp!O$85</f>
        <v>1.4493397799999995E-2</v>
      </c>
      <c r="Q16" s="12">
        <f>1/$A$1*[1]TimberSectorMinusCoreVPAExp!P$85</f>
        <v>1.40723142E-2</v>
      </c>
      <c r="R16" s="12">
        <f>1/$A$1*[1]TimberSectorMinusCoreVPAExp!Q$85</f>
        <v>1.3645045820000007E-2</v>
      </c>
      <c r="S16" s="12">
        <f>1/$A$1*[1]TimberSectorMinusCoreVPAExp!R$85</f>
        <v>1.4741376999999993E-2</v>
      </c>
      <c r="T16" s="12">
        <f>1/$A$1*[1]TimberSectorMinusCoreVPAExp!S$85</f>
        <v>5.8879891000000028E-3</v>
      </c>
      <c r="U16" s="12">
        <f>1/$A$1*[1]TimberSectorMinusCoreVPAExp!T$85</f>
        <v>4.6049744999999984E-3</v>
      </c>
      <c r="V16" s="12">
        <f>1/$A$1*[1]TimberSectorMinusCoreVPAExp!U$85</f>
        <v>5.2639061999999997E-3</v>
      </c>
      <c r="W16" s="12">
        <f>1/$A$1*[1]TimberSectorMinusCoreVPAExp!V$85</f>
        <v>0</v>
      </c>
      <c r="X16" s="12">
        <f>1/$A$1*[1]TimberSectorMinusCoreVPAExp!W$85</f>
        <v>0</v>
      </c>
      <c r="Y16" s="12">
        <f>1/$A$1*[1]TimberSectorMinusCoreVPAExp!X$85</f>
        <v>0</v>
      </c>
      <c r="Z16" s="12">
        <f>1/$A$1*[1]TimberSectorMinusCoreVPAExp!Y$85</f>
        <v>0</v>
      </c>
      <c r="AA16" s="12">
        <f>1/$A$1*[1]TimberSectorMinusCoreVPAExp!Z$85</f>
        <v>0</v>
      </c>
      <c r="AB16" s="11">
        <f>1/$A$1*[1]TimberSectorMinusCoreVPAExp!AA$85</f>
        <v>0</v>
      </c>
      <c r="AC16" s="4"/>
      <c r="AD16" s="116">
        <f>[1]TimberSectorMinusCoreVPAExp!AB$85</f>
        <v>6.8584409999999956</v>
      </c>
      <c r="AE16" s="117">
        <f>[1]TimberSectorMinusCoreVPAExp!AC$85</f>
        <v>7.5228380000000001</v>
      </c>
      <c r="AF16" s="117">
        <f>[1]TimberSectorMinusCoreVPAExp!AD$85</f>
        <v>7.6175359999999994</v>
      </c>
      <c r="AG16" s="117">
        <f>[1]TimberSectorMinusCoreVPAExp!AE$85</f>
        <v>5.9111790000000006</v>
      </c>
      <c r="AH16" s="117">
        <f>[1]TimberSectorMinusCoreVPAExp!AF$85</f>
        <v>8.2808669999999971</v>
      </c>
      <c r="AI16" s="117">
        <f>[1]TimberSectorMinusCoreVPAExp!AG$85</f>
        <v>5.3920449999999995</v>
      </c>
      <c r="AJ16" s="117">
        <f>[1]TimberSectorMinusCoreVPAExp!AH$85</f>
        <v>7.4026320000000005</v>
      </c>
      <c r="AK16" s="117">
        <f>[1]TimberSectorMinusCoreVPAExp!AI$85</f>
        <v>7.1844849999999987</v>
      </c>
      <c r="AL16" s="117">
        <f>[1]TimberSectorMinusCoreVPAExp!AJ$85</f>
        <v>9.1619579999999985</v>
      </c>
      <c r="AM16" s="117">
        <f>[1]TimberSectorMinusCoreVPAExp!AK$85</f>
        <v>4.4622630000000001</v>
      </c>
      <c r="AN16" s="117">
        <f>[1]TimberSectorMinusCoreVPAExp!AL$85</f>
        <v>5.3535240000000002</v>
      </c>
      <c r="AO16" s="117">
        <f>[1]TimberSectorMinusCoreVPAExp!AM$85</f>
        <v>3.9104719999999986</v>
      </c>
      <c r="AP16" s="117">
        <f>[1]TimberSectorMinusCoreVPAExp!AN$85</f>
        <v>5.855516999999999</v>
      </c>
      <c r="AQ16" s="117">
        <f>[1]TimberSectorMinusCoreVPAExp!AO$85</f>
        <v>5.9372780000000001</v>
      </c>
      <c r="AR16" s="117">
        <f>[1]TimberSectorMinusCoreVPAExp!AP$85</f>
        <v>5.921176</v>
      </c>
      <c r="AS16" s="117">
        <f>[1]TimberSectorMinusCoreVPAExp!AQ$85</f>
        <v>5.1847839999999996</v>
      </c>
      <c r="AT16" s="117">
        <f>[1]TimberSectorMinusCoreVPAExp!AR$85</f>
        <v>5.9578480000000003</v>
      </c>
      <c r="AU16" s="117">
        <f>[1]TimberSectorMinusCoreVPAExp!AS$85</f>
        <v>3.324805</v>
      </c>
      <c r="AV16" s="117">
        <f>[1]TimberSectorMinusCoreVPAExp!AT$85</f>
        <v>2.9169319999999996</v>
      </c>
      <c r="AW16" s="117">
        <f>[1]TimberSectorMinusCoreVPAExp!AU$85</f>
        <v>3.318819</v>
      </c>
      <c r="AX16" s="117">
        <f>[1]TimberSectorMinusCoreVPAExp!AV$85</f>
        <v>0</v>
      </c>
      <c r="AY16" s="117">
        <f>[1]TimberSectorMinusCoreVPAExp!AW$85</f>
        <v>0</v>
      </c>
      <c r="AZ16" s="117">
        <f>[1]TimberSectorMinusCoreVPAExp!AX$85</f>
        <v>0</v>
      </c>
      <c r="BA16" s="117">
        <f>[1]TimberSectorMinusCoreVPAExp!AY$85</f>
        <v>0</v>
      </c>
      <c r="BB16" s="117">
        <f>[1]TimberSectorMinusCoreVPAExp!AZ$85</f>
        <v>0</v>
      </c>
      <c r="BC16" s="117">
        <f>[1]TimberSectorMinusCoreVPAExp!BA$85</f>
        <v>0</v>
      </c>
      <c r="BD16" s="214"/>
    </row>
    <row r="17" spans="2:56">
      <c r="B17" s="5" t="s">
        <v>22</v>
      </c>
      <c r="C17" s="48">
        <f>1/$A$1*[1]TimberSectorMinusCoreVPAExp!$B$91</f>
        <v>3.9872768600000136E-3</v>
      </c>
      <c r="D17" s="12">
        <f>1/$A$1*[1]TimberSectorMinusCoreVPAExp!$C$91</f>
        <v>4.2163315600000015E-3</v>
      </c>
      <c r="E17" s="12">
        <f>1/$A$1*[1]TimberSectorMinusCoreVPAExp!$D$91</f>
        <v>4.4953355999999972E-3</v>
      </c>
      <c r="F17" s="12">
        <f>1/$A$1*[1]TimberSectorMinusCoreVPAExp!$E$91</f>
        <v>5.5834664199999953E-3</v>
      </c>
      <c r="G17" s="12">
        <f>1/$A$1*[1]TimberSectorMinusCoreVPAExp!$F$91</f>
        <v>7.1731826600000062E-3</v>
      </c>
      <c r="H17" s="12">
        <f>1/$A$1*[1]TimberSectorMinusCoreVPAExp!$G$91</f>
        <v>8.5991684800000023E-3</v>
      </c>
      <c r="I17" s="12">
        <f>1/$A$1*[1]TimberSectorMinusCoreVPAExp!$H$91</f>
        <v>5.1717944600000038E-3</v>
      </c>
      <c r="J17" s="38">
        <f>1/$A$1*[1]TimberSectorMinusCoreVPAExp!$I$91</f>
        <v>7.978593000000006E-3</v>
      </c>
      <c r="K17" s="38">
        <f>1/$A$1*[1]TimberSectorMinusCoreVPAExp!$J$91</f>
        <v>6.1592161400000067E-3</v>
      </c>
      <c r="L17" s="38">
        <f>1/$A$1*[1]TimberSectorMinusCoreVPAExp!K$91</f>
        <v>3.5895700399999966E-3</v>
      </c>
      <c r="M17" s="12">
        <f>1/$A$1*[1]TimberSectorMinusCoreVPAExp!L$91</f>
        <v>1.5271986800000012E-3</v>
      </c>
      <c r="N17" s="12">
        <f>1/$A$1*[1]TimberSectorMinusCoreVPAExp!M$91</f>
        <v>7.1979586000000054E-4</v>
      </c>
      <c r="O17" s="12">
        <f>1/$A$1*[1]TimberSectorMinusCoreVPAExp!N$91</f>
        <v>1.4893443599999986E-3</v>
      </c>
      <c r="P17" s="12">
        <f>1/$A$1*[1]TimberSectorMinusCoreVPAExp!O$91</f>
        <v>1.5748075000000007E-3</v>
      </c>
      <c r="Q17" s="12">
        <f>1/$A$1*[1]TimberSectorMinusCoreVPAExp!P$91</f>
        <v>1.2119097200000012E-3</v>
      </c>
      <c r="R17" s="12">
        <f>1/$A$1*[1]TimberSectorMinusCoreVPAExp!Q$91</f>
        <v>7.0966335999999783E-4</v>
      </c>
      <c r="S17" s="12">
        <f>1/$A$1*[1]TimberSectorMinusCoreVPAExp!R$91</f>
        <v>4.4757663999999732E-4</v>
      </c>
      <c r="T17" s="12">
        <f>1/$A$1*[1]TimberSectorMinusCoreVPAExp!S$91</f>
        <v>5.0932629999999972E-4</v>
      </c>
      <c r="U17" s="12">
        <f>1/$A$1*[1]TimberSectorMinusCoreVPAExp!T$91</f>
        <v>1.3515440400000004E-3</v>
      </c>
      <c r="V17" s="12">
        <f>1/$A$1*[1]TimberSectorMinusCoreVPAExp!U$91</f>
        <v>6.725714800000001E-4</v>
      </c>
      <c r="W17" s="12">
        <f>1/$A$1*[1]TimberSectorMinusCoreVPAExp!V$91</f>
        <v>0</v>
      </c>
      <c r="X17" s="12">
        <f>1/$A$1*[1]TimberSectorMinusCoreVPAExp!W$91</f>
        <v>0</v>
      </c>
      <c r="Y17" s="12">
        <f>1/$A$1*[1]TimberSectorMinusCoreVPAExp!X$91</f>
        <v>0</v>
      </c>
      <c r="Z17" s="12">
        <f>1/$A$1*[1]TimberSectorMinusCoreVPAExp!Y$91</f>
        <v>0</v>
      </c>
      <c r="AA17" s="12">
        <f>1/$A$1*[1]TimberSectorMinusCoreVPAExp!Z$91</f>
        <v>0</v>
      </c>
      <c r="AB17" s="11">
        <f>1/$A$1*[1]TimberSectorMinusCoreVPAExp!AA$91</f>
        <v>0</v>
      </c>
      <c r="AC17" s="4"/>
      <c r="AD17" s="116">
        <f>[1]TimberSectorMinusCoreVPAExp!AB$91</f>
        <v>1.3414540000000006</v>
      </c>
      <c r="AE17" s="117">
        <f>[1]TimberSectorMinusCoreVPAExp!AC$91</f>
        <v>1.3215850000000007</v>
      </c>
      <c r="AF17" s="117">
        <f>[1]TimberSectorMinusCoreVPAExp!AD$91</f>
        <v>1.4706840000000003</v>
      </c>
      <c r="AG17" s="117">
        <f>[1]TimberSectorMinusCoreVPAExp!AE$91</f>
        <v>2.105086</v>
      </c>
      <c r="AH17" s="117">
        <f>[1]TimberSectorMinusCoreVPAExp!AF$91</f>
        <v>2.570507000000001</v>
      </c>
      <c r="AI17" s="117">
        <f>[1]TimberSectorMinusCoreVPAExp!AG$91</f>
        <v>2.7423269999999995</v>
      </c>
      <c r="AJ17" s="117">
        <f>[1]TimberSectorMinusCoreVPAExp!AH$91</f>
        <v>2.390822</v>
      </c>
      <c r="AK17" s="117">
        <f>[1]TimberSectorMinusCoreVPAExp!AI$91</f>
        <v>3.218512999999998</v>
      </c>
      <c r="AL17" s="117">
        <f>[1]TimberSectorMinusCoreVPAExp!AJ$91</f>
        <v>2.914513000000003</v>
      </c>
      <c r="AM17" s="117">
        <f>[1]TimberSectorMinusCoreVPAExp!AK$91</f>
        <v>1.5757400000000015</v>
      </c>
      <c r="AN17" s="117">
        <f>[1]TimberSectorMinusCoreVPAExp!AL$91</f>
        <v>0.63263399999999947</v>
      </c>
      <c r="AO17" s="117">
        <f>[1]TimberSectorMinusCoreVPAExp!AM$91</f>
        <v>0.34915200000000013</v>
      </c>
      <c r="AP17" s="117">
        <f>[1]TimberSectorMinusCoreVPAExp!AN$91</f>
        <v>0.63710100000000125</v>
      </c>
      <c r="AQ17" s="117">
        <f>[1]TimberSectorMinusCoreVPAExp!AO$91</f>
        <v>0.72156800000000043</v>
      </c>
      <c r="AR17" s="117">
        <f>[1]TimberSectorMinusCoreVPAExp!AP$91</f>
        <v>0.48012299999999986</v>
      </c>
      <c r="AS17" s="117">
        <f>[1]TimberSectorMinusCoreVPAExp!AQ$91</f>
        <v>0.40442499999999981</v>
      </c>
      <c r="AT17" s="117">
        <f>[1]TimberSectorMinusCoreVPAExp!AR$91</f>
        <v>0.24445099999999975</v>
      </c>
      <c r="AU17" s="117">
        <f>[1]TimberSectorMinusCoreVPAExp!AS$91</f>
        <v>0.3013840000000001</v>
      </c>
      <c r="AV17" s="117">
        <f>[1]TimberSectorMinusCoreVPAExp!AT$91</f>
        <v>0.53559199999999985</v>
      </c>
      <c r="AW17" s="117">
        <f>[1]TimberSectorMinusCoreVPAExp!AU$91</f>
        <v>0.31339300000000003</v>
      </c>
      <c r="AX17" s="117">
        <f>[1]TimberSectorMinusCoreVPAExp!AV$91</f>
        <v>0</v>
      </c>
      <c r="AY17" s="117">
        <f>[1]TimberSectorMinusCoreVPAExp!AW$91</f>
        <v>0</v>
      </c>
      <c r="AZ17" s="117">
        <f>[1]TimberSectorMinusCoreVPAExp!AX$91</f>
        <v>0</v>
      </c>
      <c r="BA17" s="117">
        <f>[1]TimberSectorMinusCoreVPAExp!AY$91</f>
        <v>0</v>
      </c>
      <c r="BB17" s="117">
        <f>[1]TimberSectorMinusCoreVPAExp!AZ$91</f>
        <v>0</v>
      </c>
      <c r="BC17" s="117">
        <f>[1]TimberSectorMinusCoreVPAExp!BA$91</f>
        <v>0</v>
      </c>
      <c r="BD17" s="214"/>
    </row>
    <row r="18" spans="2:56">
      <c r="B18" s="5" t="s">
        <v>26</v>
      </c>
      <c r="C18" s="48">
        <f>1/$A$1*[1]TimberSectorMinusCoreVPAExp!$B$114</f>
        <v>3.8456910239999975E-2</v>
      </c>
      <c r="D18" s="12">
        <f>1/$A$1*[1]TimberSectorMinusCoreVPAExp!$C$114</f>
        <v>4.1389921019999887E-2</v>
      </c>
      <c r="E18" s="12">
        <f>1/$A$1*[1]TimberSectorMinusCoreVPAExp!$D$114</f>
        <v>4.649775872000006E-2</v>
      </c>
      <c r="F18" s="12">
        <f>1/$A$1*[1]TimberSectorMinusCoreVPAExp!$E$114</f>
        <v>4.717816683999998E-2</v>
      </c>
      <c r="G18" s="12">
        <f>1/$A$1*[1]TimberSectorMinusCoreVPAExp!$F$114</f>
        <v>5.4541285399999945E-2</v>
      </c>
      <c r="H18" s="12">
        <f>1/$A$1*[1]TimberSectorMinusCoreVPAExp!$G$114</f>
        <v>3.9297556759999935E-2</v>
      </c>
      <c r="I18" s="12">
        <f>1/$A$1*[1]TimberSectorMinusCoreVPAExp!$H$114</f>
        <v>2.7990182499999988E-2</v>
      </c>
      <c r="J18" s="38">
        <f>1/$A$1*[1]TimberSectorMinusCoreVPAExp!$I$114</f>
        <v>2.8875198099999971E-2</v>
      </c>
      <c r="K18" s="38">
        <f>1/$A$1*[1]TimberSectorMinusCoreVPAExp!$J$114</f>
        <v>2.4993582459999969E-2</v>
      </c>
      <c r="L18" s="38">
        <f>1/$A$1*[1]TimberSectorMinusCoreVPAExp!K$114</f>
        <v>2.0664909580000002E-2</v>
      </c>
      <c r="M18" s="12">
        <f>1/$A$1*[1]TimberSectorMinusCoreVPAExp!L$114</f>
        <v>2.3017143799999987E-2</v>
      </c>
      <c r="N18" s="12">
        <f>1/$A$1*[1]TimberSectorMinusCoreVPAExp!M$114</f>
        <v>1.4053150439999981E-2</v>
      </c>
      <c r="O18" s="12">
        <f>1/$A$1*[1]TimberSectorMinusCoreVPAExp!N$114</f>
        <v>4.9186856599999981E-3</v>
      </c>
      <c r="P18" s="12">
        <f>1/$A$1*[1]TimberSectorMinusCoreVPAExp!O$114</f>
        <v>4.0399262399999913E-3</v>
      </c>
      <c r="Q18" s="12">
        <f>1/$A$1*[1]TimberSectorMinusCoreVPAExp!P$114</f>
        <v>4.9975147600000158E-3</v>
      </c>
      <c r="R18" s="12">
        <f>1/$A$1*[1]TimberSectorMinusCoreVPAExp!Q$114</f>
        <v>5.9211069399999899E-3</v>
      </c>
      <c r="S18" s="12">
        <f>1/$A$1*[1]TimberSectorMinusCoreVPAExp!R$114</f>
        <v>7.1961366399999754E-3</v>
      </c>
      <c r="T18" s="12">
        <f>1/$A$1*[1]TimberSectorMinusCoreVPAExp!S$114</f>
        <v>2.9927064999999975E-3</v>
      </c>
      <c r="U18" s="12">
        <f>1/$A$1*[1]TimberSectorMinusCoreVPAExp!T$114</f>
        <v>4.1907635000000068E-3</v>
      </c>
      <c r="V18" s="12">
        <f>1/$A$1*[1]TimberSectorMinusCoreVPAExp!U$114</f>
        <v>5.0544555599999902E-3</v>
      </c>
      <c r="W18" s="12">
        <f>1/$A$1*[1]TimberSectorMinusCoreVPAExp!V$114</f>
        <v>0</v>
      </c>
      <c r="X18" s="12">
        <f>1/$A$1*[1]TimberSectorMinusCoreVPAExp!W$114</f>
        <v>0</v>
      </c>
      <c r="Y18" s="12">
        <f>1/$A$1*[1]TimberSectorMinusCoreVPAExp!X$114</f>
        <v>0</v>
      </c>
      <c r="Z18" s="12">
        <f>1/$A$1*[1]TimberSectorMinusCoreVPAExp!Y$114</f>
        <v>0</v>
      </c>
      <c r="AA18" s="12">
        <f>1/$A$1*[1]TimberSectorMinusCoreVPAExp!Z$114</f>
        <v>0</v>
      </c>
      <c r="AB18" s="11">
        <f>1/$A$1*[1]TimberSectorMinusCoreVPAExp!AA$114</f>
        <v>0</v>
      </c>
      <c r="AC18" s="4"/>
      <c r="AD18" s="116">
        <f>[1]TimberSectorMinusCoreVPAExp!AB$114</f>
        <v>10.838485999999996</v>
      </c>
      <c r="AE18" s="117">
        <f>[1]TimberSectorMinusCoreVPAExp!AC$114</f>
        <v>11.670470000000002</v>
      </c>
      <c r="AF18" s="117">
        <f>[1]TimberSectorMinusCoreVPAExp!AD$114</f>
        <v>13.454189999999997</v>
      </c>
      <c r="AG18" s="117">
        <f>[1]TimberSectorMinusCoreVPAExp!AE$114</f>
        <v>15.740705999999996</v>
      </c>
      <c r="AH18" s="117">
        <f>[1]TimberSectorMinusCoreVPAExp!AF$114</f>
        <v>19.293212000000004</v>
      </c>
      <c r="AI18" s="117">
        <f>[1]TimberSectorMinusCoreVPAExp!AG$114</f>
        <v>15.489266000000001</v>
      </c>
      <c r="AJ18" s="117">
        <f>[1]TimberSectorMinusCoreVPAExp!AH$114</f>
        <v>12.096752000000002</v>
      </c>
      <c r="AK18" s="117">
        <f>[1]TimberSectorMinusCoreVPAExp!AI$114</f>
        <v>12.120238000000001</v>
      </c>
      <c r="AL18" s="117">
        <f>[1]TimberSectorMinusCoreVPAExp!AJ$114</f>
        <v>10.911199999999994</v>
      </c>
      <c r="AM18" s="117">
        <f>[1]TimberSectorMinusCoreVPAExp!AK$114</f>
        <v>8.382718999999998</v>
      </c>
      <c r="AN18" s="117">
        <f>[1]TimberSectorMinusCoreVPAExp!AL$114</f>
        <v>9.4287559999999999</v>
      </c>
      <c r="AO18" s="117">
        <f>[1]TimberSectorMinusCoreVPAExp!AM$114</f>
        <v>6.2086830000000006</v>
      </c>
      <c r="AP18" s="117">
        <f>[1]TimberSectorMinusCoreVPAExp!AN$114</f>
        <v>2.9404080000000015</v>
      </c>
      <c r="AQ18" s="117">
        <f>[1]TimberSectorMinusCoreVPAExp!AO$114</f>
        <v>2.3976849999999992</v>
      </c>
      <c r="AR18" s="117">
        <f>[1]TimberSectorMinusCoreVPAExp!AP$114</f>
        <v>2.5989210000000007</v>
      </c>
      <c r="AS18" s="117">
        <f>[1]TimberSectorMinusCoreVPAExp!AQ$114</f>
        <v>2.3748289999999983</v>
      </c>
      <c r="AT18" s="117">
        <f>[1]TimberSectorMinusCoreVPAExp!AR$114</f>
        <v>2.9163750000000022</v>
      </c>
      <c r="AU18" s="117">
        <f>[1]TimberSectorMinusCoreVPAExp!AS$114</f>
        <v>1.4942589999999996</v>
      </c>
      <c r="AV18" s="117">
        <f>[1]TimberSectorMinusCoreVPAExp!AT$114</f>
        <v>1.8389139999999973</v>
      </c>
      <c r="AW18" s="117">
        <f>[1]TimberSectorMinusCoreVPAExp!AU$114</f>
        <v>1.9733029999999996</v>
      </c>
      <c r="AX18" s="117">
        <f>[1]TimberSectorMinusCoreVPAExp!AV$114</f>
        <v>0</v>
      </c>
      <c r="AY18" s="117">
        <f>[1]TimberSectorMinusCoreVPAExp!AW$114</f>
        <v>0</v>
      </c>
      <c r="AZ18" s="117">
        <f>[1]TimberSectorMinusCoreVPAExp!AX$114</f>
        <v>0</v>
      </c>
      <c r="BA18" s="117">
        <f>[1]TimberSectorMinusCoreVPAExp!AY$114</f>
        <v>0</v>
      </c>
      <c r="BB18" s="117">
        <f>[1]TimberSectorMinusCoreVPAExp!AZ$114</f>
        <v>0</v>
      </c>
      <c r="BC18" s="117">
        <f>[1]TimberSectorMinusCoreVPAExp!BA$114</f>
        <v>0</v>
      </c>
      <c r="BD18" s="214"/>
    </row>
    <row r="19" spans="2:56">
      <c r="B19" s="5" t="s">
        <v>33</v>
      </c>
      <c r="C19" s="48">
        <f>1/$A$1*[1]TimberSectorMinusCoreVPAExp!$B$160</f>
        <v>5.7201960199999985E-3</v>
      </c>
      <c r="D19" s="12">
        <f>1/$A$1*[1]TimberSectorMinusCoreVPAExp!$C$160</f>
        <v>6.6351976600000084E-3</v>
      </c>
      <c r="E19" s="12">
        <f>1/$A$1*[1]TimberSectorMinusCoreVPAExp!$D$160</f>
        <v>7.7378095200000066E-3</v>
      </c>
      <c r="F19" s="12">
        <f>1/$A$1*[1]TimberSectorMinusCoreVPAExp!$E$160</f>
        <v>1.2798426200000008E-3</v>
      </c>
      <c r="G19" s="12">
        <f>1/$A$1*[1]TimberSectorMinusCoreVPAExp!$F$160</f>
        <v>3.3105265200000025E-3</v>
      </c>
      <c r="H19" s="12">
        <f>1/$A$1*[1]TimberSectorMinusCoreVPAExp!$G$160</f>
        <v>3.8273156599999934E-3</v>
      </c>
      <c r="I19" s="12">
        <f>1/$A$1*[1]TimberSectorMinusCoreVPAExp!$H$160</f>
        <v>1.2389415500000008E-2</v>
      </c>
      <c r="J19" s="38">
        <f>1/$A$1*[1]TimberSectorMinusCoreVPAExp!$I$160</f>
        <v>1.0425701999999995E-2</v>
      </c>
      <c r="K19" s="38">
        <f>1/$A$1*[1]TimberSectorMinusCoreVPAExp!$J$160</f>
        <v>1.0509820019999998E-2</v>
      </c>
      <c r="L19" s="38">
        <f>1/$A$1*[1]TimberSectorMinusCoreVPAExp!K$160</f>
        <v>6.553380819999996E-3</v>
      </c>
      <c r="M19" s="12">
        <f>1/$A$1*[1]TimberSectorMinusCoreVPAExp!L$160</f>
        <v>1.3779195080000001E-2</v>
      </c>
      <c r="N19" s="12">
        <f>1/$A$1*[1]TimberSectorMinusCoreVPAExp!M$160</f>
        <v>8.6976292199999992E-3</v>
      </c>
      <c r="O19" s="12">
        <f>1/$A$1*[1]TimberSectorMinusCoreVPAExp!N$160</f>
        <v>3.6511004599999973E-3</v>
      </c>
      <c r="P19" s="12">
        <f>1/$A$1*[1]TimberSectorMinusCoreVPAExp!O$160</f>
        <v>1.40329644E-3</v>
      </c>
      <c r="Q19" s="12">
        <f>1/$A$1*[1]TimberSectorMinusCoreVPAExp!P$160</f>
        <v>3.92741286E-3</v>
      </c>
      <c r="R19" s="12">
        <f>1/$A$1*[1]TimberSectorMinusCoreVPAExp!Q$160</f>
        <v>1.2616034200000001E-3</v>
      </c>
      <c r="S19" s="12">
        <f>1/$A$1*[1]TimberSectorMinusCoreVPAExp!R$160</f>
        <v>1.3560003800000007E-3</v>
      </c>
      <c r="T19" s="12">
        <f>1/$A$1*[1]TimberSectorMinusCoreVPAExp!S$160</f>
        <v>4.1054885199999997E-3</v>
      </c>
      <c r="U19" s="12">
        <f>1/$A$1*[1]TimberSectorMinusCoreVPAExp!T$160</f>
        <v>1.0795902599999999E-3</v>
      </c>
      <c r="V19" s="12">
        <f>1/$A$1*[1]TimberSectorMinusCoreVPAExp!U$160</f>
        <v>7.1438023999999961E-4</v>
      </c>
      <c r="W19" s="12">
        <f>1/$A$1*[1]TimberSectorMinusCoreVPAExp!V$160</f>
        <v>0</v>
      </c>
      <c r="X19" s="12">
        <f>1/$A$1*[1]TimberSectorMinusCoreVPAExp!W$160</f>
        <v>0</v>
      </c>
      <c r="Y19" s="12">
        <f>1/$A$1*[1]TimberSectorMinusCoreVPAExp!X$160</f>
        <v>0</v>
      </c>
      <c r="Z19" s="12">
        <f>1/$A$1*[1]TimberSectorMinusCoreVPAExp!Y$160</f>
        <v>0</v>
      </c>
      <c r="AA19" s="12">
        <f>1/$A$1*[1]TimberSectorMinusCoreVPAExp!Z$160</f>
        <v>0</v>
      </c>
      <c r="AB19" s="11">
        <f>1/$A$1*[1]TimberSectorMinusCoreVPAExp!AA$160</f>
        <v>0</v>
      </c>
      <c r="AC19" s="4"/>
      <c r="AD19" s="116">
        <f>[1]TimberSectorMinusCoreVPAExp!AB$160</f>
        <v>0.8082609999999999</v>
      </c>
      <c r="AE19" s="117">
        <f>[1]TimberSectorMinusCoreVPAExp!AC$160</f>
        <v>0.77118599999999926</v>
      </c>
      <c r="AF19" s="117">
        <f>[1]TimberSectorMinusCoreVPAExp!AD$160</f>
        <v>0.62172799999999961</v>
      </c>
      <c r="AG19" s="117">
        <f>[1]TimberSectorMinusCoreVPAExp!AE$160</f>
        <v>0.20941799999999988</v>
      </c>
      <c r="AH19" s="117">
        <f>[1]TimberSectorMinusCoreVPAExp!AF$160</f>
        <v>0.47158799999999967</v>
      </c>
      <c r="AI19" s="117">
        <f>[1]TimberSectorMinusCoreVPAExp!AG$160</f>
        <v>0.42065699999999984</v>
      </c>
      <c r="AJ19" s="117">
        <f>[1]TimberSectorMinusCoreVPAExp!AH$160</f>
        <v>1.7548159999999999</v>
      </c>
      <c r="AK19" s="117">
        <f>[1]TimberSectorMinusCoreVPAExp!AI$160</f>
        <v>2.2936079999999999</v>
      </c>
      <c r="AL19" s="117">
        <f>[1]TimberSectorMinusCoreVPAExp!AJ$160</f>
        <v>1.7571680000000001</v>
      </c>
      <c r="AM19" s="117">
        <f>[1]TimberSectorMinusCoreVPAExp!AK$160</f>
        <v>1.2323770000000001</v>
      </c>
      <c r="AN19" s="117">
        <f>[1]TimberSectorMinusCoreVPAExp!AL$160</f>
        <v>2.8889790000000004</v>
      </c>
      <c r="AO19" s="117">
        <f>[1]TimberSectorMinusCoreVPAExp!AM$160</f>
        <v>2.1405979999999998</v>
      </c>
      <c r="AP19" s="117">
        <f>[1]TimberSectorMinusCoreVPAExp!AN$160</f>
        <v>0.90078600000000009</v>
      </c>
      <c r="AQ19" s="117">
        <f>[1]TimberSectorMinusCoreVPAExp!AO$160</f>
        <v>0.46846399999999988</v>
      </c>
      <c r="AR19" s="117">
        <f>[1]TimberSectorMinusCoreVPAExp!AP$160</f>
        <v>2.0262769999999999</v>
      </c>
      <c r="AS19" s="117">
        <f>[1]TimberSectorMinusCoreVPAExp!AQ$160</f>
        <v>0.29738900000000001</v>
      </c>
      <c r="AT19" s="117">
        <f>[1]TimberSectorMinusCoreVPAExp!AR$160</f>
        <v>0.38484399999999996</v>
      </c>
      <c r="AU19" s="117">
        <f>[1]TimberSectorMinusCoreVPAExp!AS$160</f>
        <v>1.132836</v>
      </c>
      <c r="AV19" s="117">
        <f>[1]TimberSectorMinusCoreVPAExp!AT$160</f>
        <v>0.42878299999999991</v>
      </c>
      <c r="AW19" s="117">
        <f>[1]TimberSectorMinusCoreVPAExp!AU$160</f>
        <v>0.23385800000000001</v>
      </c>
      <c r="AX19" s="117">
        <f>[1]TimberSectorMinusCoreVPAExp!AV$160</f>
        <v>0</v>
      </c>
      <c r="AY19" s="117">
        <f>[1]TimberSectorMinusCoreVPAExp!AW$160</f>
        <v>0</v>
      </c>
      <c r="AZ19" s="117">
        <f>[1]TimberSectorMinusCoreVPAExp!AX$160</f>
        <v>0</v>
      </c>
      <c r="BA19" s="117">
        <f>[1]TimberSectorMinusCoreVPAExp!AY$160</f>
        <v>0</v>
      </c>
      <c r="BB19" s="117">
        <f>[1]TimberSectorMinusCoreVPAExp!AZ$160</f>
        <v>0</v>
      </c>
      <c r="BC19" s="117">
        <f>[1]TimberSectorMinusCoreVPAExp!BA$160</f>
        <v>0</v>
      </c>
      <c r="BD19" s="214"/>
    </row>
    <row r="20" spans="2:56">
      <c r="B20" s="5" t="s">
        <v>38</v>
      </c>
      <c r="C20" s="48">
        <f>1/$A$1*[1]TimberSectorMinusCoreVPAExp!$B$212</f>
        <v>4.7162429999999533E-3</v>
      </c>
      <c r="D20" s="12">
        <f>1/$A$1*[1]TimberSectorMinusCoreVPAExp!$C$212</f>
        <v>1.4121436839999835E-2</v>
      </c>
      <c r="E20" s="12">
        <f>1/$A$1*[1]TimberSectorMinusCoreVPAExp!$D$212</f>
        <v>1.1729343499999989E-2</v>
      </c>
      <c r="F20" s="12">
        <f>1/$A$1*[1]TimberSectorMinusCoreVPAExp!$E$212</f>
        <v>2.3947560980000004E-2</v>
      </c>
      <c r="G20" s="12">
        <f>1/$A$1*[1]TimberSectorMinusCoreVPAExp!$F$212</f>
        <v>3.534594994000001E-2</v>
      </c>
      <c r="H20" s="12">
        <f>1/$A$1*[1]TimberSectorMinusCoreVPAExp!$G$212</f>
        <v>2.1675900399999976E-2</v>
      </c>
      <c r="I20" s="12">
        <f>1/$A$1*[1]TimberSectorMinusCoreVPAExp!$H$212</f>
        <v>2.4221531600000235E-3</v>
      </c>
      <c r="J20" s="38">
        <f>1/$A$1*[1]TimberSectorMinusCoreVPAExp!$I$212</f>
        <v>4.2047366199999686E-3</v>
      </c>
      <c r="K20" s="38">
        <f>1/$A$1*[1]TimberSectorMinusCoreVPAExp!$J$212</f>
        <v>1.9327218399999707E-3</v>
      </c>
      <c r="L20" s="38">
        <f>1/$A$1*[1]TimberSectorMinusCoreVPAExp!K$212</f>
        <v>1.2385158800000025E-3</v>
      </c>
      <c r="M20" s="12">
        <f>1/$A$1*[1]TimberSectorMinusCoreVPAExp!L$212</f>
        <v>2.2789198599999991E-3</v>
      </c>
      <c r="N20" s="12">
        <f>1/$A$1*[1]TimberSectorMinusCoreVPAExp!M$212</f>
        <v>2.7307785399999993E-3</v>
      </c>
      <c r="O20" s="12">
        <f>1/$A$1*[1]TimberSectorMinusCoreVPAExp!N$212</f>
        <v>1.711533599999919E-4</v>
      </c>
      <c r="P20" s="12">
        <f>1/$A$1*[1]TimberSectorMinusCoreVPAExp!O$212</f>
        <v>4.8404286000000574E-4</v>
      </c>
      <c r="Q20" s="12">
        <f>1/$A$1*[1]TimberSectorMinusCoreVPAExp!P$212</f>
        <v>5.6302372000000336E-4</v>
      </c>
      <c r="R20" s="12">
        <f>1/$A$1*[1]TimberSectorMinusCoreVPAExp!Q$212</f>
        <v>1.3283922400000002E-3</v>
      </c>
      <c r="S20" s="12">
        <f>1/$A$1*[1]TimberSectorMinusCoreVPAExp!R$212</f>
        <v>1.4531816599999969E-3</v>
      </c>
      <c r="T20" s="12">
        <f>1/$A$1*[1]TimberSectorMinusCoreVPAExp!S$212</f>
        <v>4.7009144000000058E-4</v>
      </c>
      <c r="U20" s="12">
        <f>1/$A$1*[1]TimberSectorMinusCoreVPAExp!T$212</f>
        <v>5.7212133999999873E-4</v>
      </c>
      <c r="V20" s="12">
        <f>1/$A$1*[1]TimberSectorMinusCoreVPAExp!U$212</f>
        <v>1.5000061999999661E-4</v>
      </c>
      <c r="W20" s="12">
        <f>1/$A$1*[1]TimberSectorMinusCoreVPAExp!V$212</f>
        <v>0</v>
      </c>
      <c r="X20" s="12">
        <f>1/$A$1*[1]TimberSectorMinusCoreVPAExp!W$212</f>
        <v>0</v>
      </c>
      <c r="Y20" s="12">
        <f>1/$A$1*[1]TimberSectorMinusCoreVPAExp!X$212</f>
        <v>0</v>
      </c>
      <c r="Z20" s="12">
        <f>1/$A$1*[1]TimberSectorMinusCoreVPAExp!Y$212</f>
        <v>0</v>
      </c>
      <c r="AA20" s="12">
        <f>1/$A$1*[1]TimberSectorMinusCoreVPAExp!Z$212</f>
        <v>0</v>
      </c>
      <c r="AB20" s="11">
        <f>1/$A$1*[1]TimberSectorMinusCoreVPAExp!AA$212</f>
        <v>0</v>
      </c>
      <c r="AC20" s="4"/>
      <c r="AD20" s="116">
        <f>[1]TimberSectorMinusCoreVPAExp!AB$212</f>
        <v>1.1123440000000002</v>
      </c>
      <c r="AE20" s="117">
        <f>[1]TimberSectorMinusCoreVPAExp!AC$212</f>
        <v>3.1853450000000052</v>
      </c>
      <c r="AF20" s="117">
        <f>[1]TimberSectorMinusCoreVPAExp!AD$212</f>
        <v>2.5503690000000034</v>
      </c>
      <c r="AG20" s="117">
        <f>[1]TimberSectorMinusCoreVPAExp!AE$212</f>
        <v>6.0385970000000029</v>
      </c>
      <c r="AH20" s="117">
        <f>[1]TimberSectorMinusCoreVPAExp!AF$212</f>
        <v>10.565681999999995</v>
      </c>
      <c r="AI20" s="117">
        <f>[1]TimberSectorMinusCoreVPAExp!AG$212</f>
        <v>6.625390000000003</v>
      </c>
      <c r="AJ20" s="117">
        <f>[1]TimberSectorMinusCoreVPAExp!AH$212</f>
        <v>0.88458299999999923</v>
      </c>
      <c r="AK20" s="117">
        <f>[1]TimberSectorMinusCoreVPAExp!AI$212</f>
        <v>1.6993539999999996</v>
      </c>
      <c r="AL20" s="117">
        <f>[1]TimberSectorMinusCoreVPAExp!AJ$212</f>
        <v>0.91798999999999609</v>
      </c>
      <c r="AM20" s="117">
        <f>[1]TimberSectorMinusCoreVPAExp!AK$212</f>
        <v>0.31342100000000173</v>
      </c>
      <c r="AN20" s="117">
        <f>[1]TimberSectorMinusCoreVPAExp!AL$212</f>
        <v>0.67117699999999836</v>
      </c>
      <c r="AO20" s="117">
        <f>[1]TimberSectorMinusCoreVPAExp!AM$212</f>
        <v>0.51967799999999897</v>
      </c>
      <c r="AP20" s="117">
        <f>[1]TimberSectorMinusCoreVPAExp!AN$212</f>
        <v>8.6515999999999593E-2</v>
      </c>
      <c r="AQ20" s="117">
        <f>[1]TimberSectorMinusCoreVPAExp!AO$212</f>
        <v>0.18408600000000064</v>
      </c>
      <c r="AR20" s="117">
        <f>[1]TimberSectorMinusCoreVPAExp!AP$212</f>
        <v>0.36944000000000088</v>
      </c>
      <c r="AS20" s="117">
        <f>[1]TimberSectorMinusCoreVPAExp!AQ$212</f>
        <v>0.34353499999999926</v>
      </c>
      <c r="AT20" s="117">
        <f>[1]TimberSectorMinusCoreVPAExp!AR$212</f>
        <v>0.51350400000000018</v>
      </c>
      <c r="AU20" s="117">
        <f>[1]TimberSectorMinusCoreVPAExp!AS$212</f>
        <v>0.30122000000000071</v>
      </c>
      <c r="AV20" s="117">
        <f>[1]TimberSectorMinusCoreVPAExp!AT$212</f>
        <v>0.34686600000000034</v>
      </c>
      <c r="AW20" s="117">
        <f>[1]TimberSectorMinusCoreVPAExp!AU$212</f>
        <v>9.9548000000000414E-2</v>
      </c>
      <c r="AX20" s="117">
        <f>[1]TimberSectorMinusCoreVPAExp!AV$212</f>
        <v>0</v>
      </c>
      <c r="AY20" s="117">
        <f>[1]TimberSectorMinusCoreVPAExp!AW$212</f>
        <v>0</v>
      </c>
      <c r="AZ20" s="117">
        <f>[1]TimberSectorMinusCoreVPAExp!AX$212</f>
        <v>0</v>
      </c>
      <c r="BA20" s="117">
        <f>[1]TimberSectorMinusCoreVPAExp!AY$212</f>
        <v>0</v>
      </c>
      <c r="BB20" s="117">
        <f>[1]TimberSectorMinusCoreVPAExp!AZ$212</f>
        <v>0</v>
      </c>
      <c r="BC20" s="117">
        <f>[1]TimberSectorMinusCoreVPAExp!BA$212</f>
        <v>0</v>
      </c>
      <c r="BD20" s="214"/>
    </row>
    <row r="21" spans="2:56">
      <c r="B21" s="5" t="s">
        <v>15</v>
      </c>
      <c r="C21" s="51">
        <f t="shared" ref="C21:AB21" si="8">SUM(C14:C14)-SUM(C15:C20)</f>
        <v>1.0617523420000011E-2</v>
      </c>
      <c r="D21" s="9">
        <f t="shared" si="8"/>
        <v>1.3368566820000011E-2</v>
      </c>
      <c r="E21" s="9">
        <f t="shared" si="8"/>
        <v>8.93654537999998E-3</v>
      </c>
      <c r="F21" s="9">
        <f t="shared" si="8"/>
        <v>1.2190327380000004E-2</v>
      </c>
      <c r="G21" s="9">
        <f t="shared" si="8"/>
        <v>1.4731791199999983E-2</v>
      </c>
      <c r="H21" s="9">
        <f t="shared" si="8"/>
        <v>8.5560641600000015E-3</v>
      </c>
      <c r="I21" s="9">
        <f t="shared" si="8"/>
        <v>7.9974729800000033E-3</v>
      </c>
      <c r="J21" s="44">
        <f t="shared" si="8"/>
        <v>6.7378625999999914E-3</v>
      </c>
      <c r="K21" s="44">
        <f t="shared" si="8"/>
        <v>9.2633671199999906E-3</v>
      </c>
      <c r="L21" s="44">
        <f t="shared" si="8"/>
        <v>1.1701381299999994E-2</v>
      </c>
      <c r="M21" s="9">
        <f t="shared" si="8"/>
        <v>1.5776562479999992E-2</v>
      </c>
      <c r="N21" s="9">
        <f t="shared" si="8"/>
        <v>9.8873377400000087E-3</v>
      </c>
      <c r="O21" s="9">
        <f t="shared" si="8"/>
        <v>4.7493707800000048E-3</v>
      </c>
      <c r="P21" s="9">
        <f t="shared" si="8"/>
        <v>2.4342484599999895E-3</v>
      </c>
      <c r="Q21" s="9">
        <f t="shared" si="8"/>
        <v>5.225994760000012E-3</v>
      </c>
      <c r="R21" s="9">
        <f t="shared" si="8"/>
        <v>3.8014137000000059E-3</v>
      </c>
      <c r="S21" s="9">
        <f t="shared" si="8"/>
        <v>1.9826013199999992E-3</v>
      </c>
      <c r="T21" s="9">
        <f t="shared" si="8"/>
        <v>1.7061150400000044E-3</v>
      </c>
      <c r="U21" s="9">
        <f t="shared" si="8"/>
        <v>1.7910219600000069E-3</v>
      </c>
      <c r="V21" s="9">
        <f t="shared" si="8"/>
        <v>1.1277914199999961E-3</v>
      </c>
      <c r="W21" s="9">
        <f t="shared" si="8"/>
        <v>0</v>
      </c>
      <c r="X21" s="9">
        <f t="shared" si="8"/>
        <v>0</v>
      </c>
      <c r="Y21" s="9">
        <f t="shared" si="8"/>
        <v>0</v>
      </c>
      <c r="Z21" s="9">
        <f t="shared" si="8"/>
        <v>0</v>
      </c>
      <c r="AA21" s="9">
        <f t="shared" si="8"/>
        <v>0</v>
      </c>
      <c r="AB21" s="105">
        <f t="shared" si="8"/>
        <v>0</v>
      </c>
      <c r="AC21" s="4"/>
      <c r="AD21" s="116">
        <f t="shared" ref="AD21:BC21" si="9">SUM(AD14:AD14)-SUM(AD15:AD20)</f>
        <v>3.991973999999999</v>
      </c>
      <c r="AE21" s="117">
        <f t="shared" si="9"/>
        <v>4.9475799999999985</v>
      </c>
      <c r="AF21" s="117">
        <f t="shared" si="9"/>
        <v>3.4025180000000042</v>
      </c>
      <c r="AG21" s="117">
        <f t="shared" si="9"/>
        <v>4.8629410000000064</v>
      </c>
      <c r="AH21" s="117">
        <f t="shared" si="9"/>
        <v>6.1215689999999938</v>
      </c>
      <c r="AI21" s="117">
        <f t="shared" si="9"/>
        <v>4.3309239999999996</v>
      </c>
      <c r="AJ21" s="117">
        <f t="shared" si="9"/>
        <v>4.4923980000000014</v>
      </c>
      <c r="AK21" s="117">
        <f t="shared" si="9"/>
        <v>3.6717239999999975</v>
      </c>
      <c r="AL21" s="117">
        <f t="shared" si="9"/>
        <v>5.3913389999999985</v>
      </c>
      <c r="AM21" s="117">
        <f t="shared" si="9"/>
        <v>4.2989169999999994</v>
      </c>
      <c r="AN21" s="117">
        <f t="shared" si="9"/>
        <v>5.3160559999999997</v>
      </c>
      <c r="AO21" s="117">
        <f t="shared" si="9"/>
        <v>3.8707809999999974</v>
      </c>
      <c r="AP21" s="117">
        <f t="shared" si="9"/>
        <v>2.2109790000000018</v>
      </c>
      <c r="AQ21" s="117">
        <f t="shared" si="9"/>
        <v>1.405561999999998</v>
      </c>
      <c r="AR21" s="117">
        <f t="shared" si="9"/>
        <v>2.4295760000000008</v>
      </c>
      <c r="AS21" s="117">
        <f t="shared" si="9"/>
        <v>2.8441600000000005</v>
      </c>
      <c r="AT21" s="117">
        <f t="shared" si="9"/>
        <v>1.6601970000000001</v>
      </c>
      <c r="AU21" s="117">
        <f t="shared" si="9"/>
        <v>1.1991919999999965</v>
      </c>
      <c r="AV21" s="117">
        <f t="shared" si="9"/>
        <v>1.1241490000000001</v>
      </c>
      <c r="AW21" s="117">
        <f t="shared" si="9"/>
        <v>0.81609400000000143</v>
      </c>
      <c r="AX21" s="117">
        <f t="shared" si="9"/>
        <v>0</v>
      </c>
      <c r="AY21" s="117">
        <f t="shared" si="9"/>
        <v>0</v>
      </c>
      <c r="AZ21" s="117">
        <f t="shared" si="9"/>
        <v>0</v>
      </c>
      <c r="BA21" s="117">
        <f t="shared" si="9"/>
        <v>0</v>
      </c>
      <c r="BB21" s="117">
        <f t="shared" si="9"/>
        <v>0</v>
      </c>
      <c r="BC21" s="117">
        <f t="shared" si="9"/>
        <v>0</v>
      </c>
      <c r="BD21" s="214"/>
    </row>
    <row r="22" spans="2:56" ht="17.149999999999999" customHeight="1" thickBot="1">
      <c r="B22" s="144" t="s">
        <v>74</v>
      </c>
      <c r="C22" s="145">
        <f>C5-SUM(C6,C9,C12,C13,C14)</f>
        <v>5.1539851999996E-4</v>
      </c>
      <c r="D22" s="146">
        <f t="shared" ref="D22:K22" si="10">D5-SUM(D6,D9,D12,D13,D14)</f>
        <v>1.0566656799999852E-3</v>
      </c>
      <c r="E22" s="146">
        <f t="shared" si="10"/>
        <v>1.2805703400000229E-3</v>
      </c>
      <c r="F22" s="146">
        <f t="shared" si="10"/>
        <v>3.513101200000035E-3</v>
      </c>
      <c r="G22" s="146">
        <f t="shared" si="10"/>
        <v>1.144868998000001E-2</v>
      </c>
      <c r="H22" s="146">
        <f t="shared" si="10"/>
        <v>5.7406238399999726E-3</v>
      </c>
      <c r="I22" s="146">
        <f t="shared" si="10"/>
        <v>4.9464539599999718E-3</v>
      </c>
      <c r="J22" s="146">
        <f t="shared" si="10"/>
        <v>8.1609431400000432E-3</v>
      </c>
      <c r="K22" s="194">
        <f t="shared" si="10"/>
        <v>5.7030965600000372E-3</v>
      </c>
      <c r="L22" s="194">
        <f>L5-SUM(L6,L9,L12,L13,L14)</f>
        <v>7.9640475600000205E-3</v>
      </c>
      <c r="M22" s="146">
        <f>M5-SUM(M6,M9,M12,M13,M14)</f>
        <v>1.4279080339999972E-2</v>
      </c>
      <c r="N22" s="146">
        <f t="shared" ref="N22:AA22" si="11">N5-SUM(N6,N9,N12,N13,N14)</f>
        <v>9.3817593799999932E-3</v>
      </c>
      <c r="O22" s="146">
        <f t="shared" si="11"/>
        <v>1.7078529999999398E-3</v>
      </c>
      <c r="P22" s="146">
        <f t="shared" si="11"/>
        <v>9.1977521999999506E-4</v>
      </c>
      <c r="Q22" s="146">
        <f t="shared" si="11"/>
        <v>3.9447216199999663E-3</v>
      </c>
      <c r="R22" s="146">
        <f t="shared" si="11"/>
        <v>4.3082477200000122E-3</v>
      </c>
      <c r="S22" s="146">
        <f t="shared" si="11"/>
        <v>2.5053380800000025E-3</v>
      </c>
      <c r="T22" s="146">
        <f t="shared" si="11"/>
        <v>1.6870331799999916E-3</v>
      </c>
      <c r="U22" s="146">
        <f t="shared" si="11"/>
        <v>9.2870735999998899E-4</v>
      </c>
      <c r="V22" s="146">
        <f t="shared" si="11"/>
        <v>9.7577662000000731E-4</v>
      </c>
      <c r="W22" s="146">
        <f t="shared" si="11"/>
        <v>0</v>
      </c>
      <c r="X22" s="146">
        <f t="shared" si="11"/>
        <v>0</v>
      </c>
      <c r="Y22" s="146">
        <f t="shared" si="11"/>
        <v>0</v>
      </c>
      <c r="Z22" s="146">
        <f t="shared" si="11"/>
        <v>0</v>
      </c>
      <c r="AA22" s="146">
        <f t="shared" si="11"/>
        <v>0</v>
      </c>
      <c r="AB22" s="147">
        <f>AB5-SUM(AB6,AB9,AB12,AB13,AB14)</f>
        <v>0</v>
      </c>
      <c r="AC22" s="110"/>
      <c r="AD22" s="148">
        <f>AD5-SUM(AD6,AD9,AD12,AD13,AD14)</f>
        <v>9.8974000000005447E-2</v>
      </c>
      <c r="AE22" s="149">
        <f>AE5-SUM(AE6,AE9,AE12,AE13,AE14)</f>
        <v>0.28062400000000309</v>
      </c>
      <c r="AF22" s="149">
        <f t="shared" ref="AF22:BC22" si="12">AF5-SUM(AF6,AF9,AF12,AF13,AF14)</f>
        <v>0.26534300000000144</v>
      </c>
      <c r="AG22" s="149">
        <f t="shared" si="12"/>
        <v>1.0394239999999968</v>
      </c>
      <c r="AH22" s="149">
        <f t="shared" si="12"/>
        <v>3.0241680000000031</v>
      </c>
      <c r="AI22" s="149">
        <f t="shared" si="12"/>
        <v>1.5018519999999995</v>
      </c>
      <c r="AJ22" s="149">
        <f t="shared" si="12"/>
        <v>1.4780580000000114</v>
      </c>
      <c r="AK22" s="149">
        <f t="shared" si="12"/>
        <v>2.2004150000000067</v>
      </c>
      <c r="AL22" s="149">
        <f t="shared" si="12"/>
        <v>2.2917619999999985</v>
      </c>
      <c r="AM22" s="149">
        <f t="shared" si="12"/>
        <v>2.7804480000000105</v>
      </c>
      <c r="AN22" s="149">
        <f t="shared" si="12"/>
        <v>3.43732499999998</v>
      </c>
      <c r="AO22" s="149">
        <f t="shared" si="12"/>
        <v>2.1704840000000125</v>
      </c>
      <c r="AP22" s="149">
        <f t="shared" si="12"/>
        <v>0.41614700000000227</v>
      </c>
      <c r="AQ22" s="149">
        <f t="shared" si="12"/>
        <v>0.6772370000000052</v>
      </c>
      <c r="AR22" s="149">
        <f t="shared" si="12"/>
        <v>1.4921280000000081</v>
      </c>
      <c r="AS22" s="149">
        <f t="shared" si="12"/>
        <v>1.6204229999999953</v>
      </c>
      <c r="AT22" s="149">
        <f t="shared" si="12"/>
        <v>1.4994179999999986</v>
      </c>
      <c r="AU22" s="149">
        <f t="shared" si="12"/>
        <v>0.50193900000000546</v>
      </c>
      <c r="AV22" s="149">
        <f t="shared" si="12"/>
        <v>0.4228879999999986</v>
      </c>
      <c r="AW22" s="149">
        <f t="shared" si="12"/>
        <v>0.46213499999999463</v>
      </c>
      <c r="AX22" s="149">
        <f t="shared" si="12"/>
        <v>0</v>
      </c>
      <c r="AY22" s="149">
        <f t="shared" si="12"/>
        <v>0</v>
      </c>
      <c r="AZ22" s="149">
        <f t="shared" si="12"/>
        <v>0</v>
      </c>
      <c r="BA22" s="149">
        <f t="shared" si="12"/>
        <v>0</v>
      </c>
      <c r="BB22" s="149">
        <f t="shared" si="12"/>
        <v>0</v>
      </c>
      <c r="BC22" s="149">
        <f t="shared" si="12"/>
        <v>0</v>
      </c>
      <c r="BD22" s="214"/>
    </row>
    <row r="23" spans="2:56" ht="13" thickTop="1"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2:56"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2:56"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</row>
    <row r="26" spans="2:56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2:56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2:56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2:56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2:56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2:56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2:56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30:55"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30:55"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</row>
    <row r="38" spans="30:55"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30:55"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30:55"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30:55"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30:55"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</row>
    <row r="43" spans="30:55"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</row>
    <row r="44" spans="30:55"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</row>
    <row r="45" spans="30:55"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</row>
    <row r="46" spans="30:55"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</row>
    <row r="47" spans="30:55"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</row>
    <row r="48" spans="30:55"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</row>
    <row r="49" spans="30:55"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</row>
    <row r="50" spans="30:55"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</row>
    <row r="51" spans="30:55"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</row>
    <row r="52" spans="30:55"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</row>
    <row r="53" spans="30:55"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</row>
    <row r="54" spans="30:55"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</row>
    <row r="55" spans="30:55"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</row>
    <row r="56" spans="30:55"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</row>
    <row r="57" spans="30:55"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</row>
    <row r="58" spans="30:55"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</row>
    <row r="59" spans="30:55"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</row>
    <row r="60" spans="30:55"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</row>
    <row r="61" spans="30:55"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</row>
    <row r="62" spans="30:55"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</row>
    <row r="63" spans="30:55"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</row>
    <row r="64" spans="30:55"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</row>
    <row r="65" spans="30:55"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</row>
    <row r="66" spans="30:55"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</row>
    <row r="67" spans="30:55"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</row>
    <row r="68" spans="30:55"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65"/>
  <sheetViews>
    <sheetView workbookViewId="0">
      <pane xSplit="2" ySplit="5" topLeftCell="C6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44" width="5.7265625" customWidth="1"/>
    <col min="45" max="49" width="6.7265625" customWidth="1"/>
    <col min="50" max="55" width="6.7265625" hidden="1" customWidth="1"/>
  </cols>
  <sheetData>
    <row r="1" spans="1:56" ht="9" customHeight="1" thickBot="1">
      <c r="A1" s="58">
        <f>[2]RWE!$A$3</f>
        <v>1</v>
      </c>
      <c r="B1" s="30"/>
    </row>
    <row r="2" spans="1:56" ht="16" thickTop="1">
      <c r="B2" s="260" t="s">
        <v>113</v>
      </c>
      <c r="C2" s="248" t="s">
        <v>17</v>
      </c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50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28" t="s">
        <v>12</v>
      </c>
      <c r="C5" s="106">
        <f>1/$A$1*'[1]4403Exp'!$B$263</f>
        <v>0.23649695020000003</v>
      </c>
      <c r="D5" s="107">
        <f>1/$A$1*'[1]4403Exp'!$C$263</f>
        <v>0.20154112859999995</v>
      </c>
      <c r="E5" s="107">
        <f>1/$A$1*'[1]4403Exp'!$D$263</f>
        <v>0.18066252539999994</v>
      </c>
      <c r="F5" s="107">
        <f>1/$A$1*'[1]4403Exp'!$E$263</f>
        <v>0.1785034734</v>
      </c>
      <c r="G5" s="107">
        <f>1/$A$1*'[1]4403Exp'!$F$263</f>
        <v>0.20419821520000001</v>
      </c>
      <c r="H5" s="107">
        <f>1/$A$1*'[1]4403Exp'!$G$263</f>
        <v>0.24432756460000002</v>
      </c>
      <c r="I5" s="107">
        <f>1/$A$1*'[1]4403Exp'!$H$263</f>
        <v>0.15219450679999999</v>
      </c>
      <c r="J5" s="108">
        <f>1/$A$1*'[1]4403Exp'!$I$263</f>
        <v>0.19190328919999999</v>
      </c>
      <c r="K5" s="108">
        <f>1/$A$1*'[1]4403Exp'!$J$263</f>
        <v>0.20852413819999999</v>
      </c>
      <c r="L5" s="108">
        <f>1/$A$1*'[1]4403Exp'!K$263</f>
        <v>0.2176490274</v>
      </c>
      <c r="M5" s="107">
        <f>1/$A$1*'[1]4403Exp'!L$263</f>
        <v>0.22910350540000002</v>
      </c>
      <c r="N5" s="107">
        <f>1/$A$1*'[1]4403Exp'!M$263</f>
        <v>0.15867356399999996</v>
      </c>
      <c r="O5" s="107">
        <f>1/$A$1*'[1]4403Exp'!N$263</f>
        <v>0.21999978419999996</v>
      </c>
      <c r="P5" s="107">
        <f>1/$A$1*'[1]4403Exp'!O$263</f>
        <v>0.33810765799999998</v>
      </c>
      <c r="Q5" s="107">
        <f>1/$A$1*'[1]4403Exp'!P$263</f>
        <v>0.15452492439999999</v>
      </c>
      <c r="R5" s="107">
        <f>1/$A$1*'[1]4403Exp'!Q$263</f>
        <v>0.14172193699999996</v>
      </c>
      <c r="S5" s="107">
        <f>1/$A$1*'[1]4403Exp'!R$263</f>
        <v>6.5557871399999995E-2</v>
      </c>
      <c r="T5" s="107">
        <f>1/$A$1*'[1]4403Exp'!S$263</f>
        <v>2.4371199999999998E-5</v>
      </c>
      <c r="U5" s="107">
        <f>1/$A$1*'[1]4403Exp'!T$263</f>
        <v>4.4704799999999999E-5</v>
      </c>
      <c r="V5" s="107">
        <f>1/$A$1*'[1]4403Exp'!U$263</f>
        <v>7.5660200000000004E-5</v>
      </c>
      <c r="W5" s="107">
        <f>1/$A$1*'[1]4403Exp'!V$263</f>
        <v>0</v>
      </c>
      <c r="X5" s="107">
        <f>1/$A$1*'[1]4403Exp'!W$263</f>
        <v>0</v>
      </c>
      <c r="Y5" s="107">
        <f>1/$A$1*'[1]4403Exp'!X$263</f>
        <v>0</v>
      </c>
      <c r="Z5" s="107">
        <f>1/$A$1*'[1]4403Exp'!Y$263</f>
        <v>0</v>
      </c>
      <c r="AA5" s="107">
        <f>1/$A$1*'[1]4403Exp'!Z$263</f>
        <v>0</v>
      </c>
      <c r="AB5" s="109">
        <f>1/$A$1*'[1]4403Exp'!AA$263</f>
        <v>0</v>
      </c>
      <c r="AC5" s="18"/>
      <c r="AD5" s="112">
        <f>'[1]4403Exp'!AB$263</f>
        <v>31.351668999999998</v>
      </c>
      <c r="AE5" s="113">
        <f>'[1]4403Exp'!AC$263</f>
        <v>28.102280000000007</v>
      </c>
      <c r="AF5" s="113">
        <f>'[1]4403Exp'!AD$263</f>
        <v>28.890783999999996</v>
      </c>
      <c r="AG5" s="113">
        <f>'[1]4403Exp'!AE$263</f>
        <v>33.236997000000002</v>
      </c>
      <c r="AH5" s="113">
        <f>'[1]4403Exp'!AF$263</f>
        <v>39.831767999999997</v>
      </c>
      <c r="AI5" s="113">
        <f>'[1]4403Exp'!AG$263</f>
        <v>40.398681999999994</v>
      </c>
      <c r="AJ5" s="113">
        <f>'[1]4403Exp'!AH$263</f>
        <v>23.690705000000001</v>
      </c>
      <c r="AK5" s="113">
        <f>'[1]4403Exp'!AI$263</f>
        <v>34.709270999999994</v>
      </c>
      <c r="AL5" s="113">
        <f>'[1]4403Exp'!AJ$263</f>
        <v>39.511372999999999</v>
      </c>
      <c r="AM5" s="113">
        <f>'[1]4403Exp'!AK$263</f>
        <v>39.187831999999993</v>
      </c>
      <c r="AN5" s="113">
        <f>'[1]4403Exp'!AL$263</f>
        <v>39.803528</v>
      </c>
      <c r="AO5" s="113">
        <f>'[1]4403Exp'!AM$263</f>
        <v>27.015577999999994</v>
      </c>
      <c r="AP5" s="113">
        <f>'[1]4403Exp'!AN$263</f>
        <v>28.438562999999995</v>
      </c>
      <c r="AQ5" s="113">
        <f>'[1]4403Exp'!AO$263</f>
        <v>42.605245000000004</v>
      </c>
      <c r="AR5" s="113">
        <f>'[1]4403Exp'!AP$263</f>
        <v>21.065982999999999</v>
      </c>
      <c r="AS5" s="113">
        <f>'[1]4403Exp'!AQ$263</f>
        <v>19.323229999999995</v>
      </c>
      <c r="AT5" s="113">
        <f>'[1]4403Exp'!AR$263</f>
        <v>7.2351699999999992</v>
      </c>
      <c r="AU5" s="113">
        <f>'[1]4403Exp'!AS$263</f>
        <v>5.8369999999999993E-3</v>
      </c>
      <c r="AV5" s="113">
        <f>'[1]4403Exp'!AT$263</f>
        <v>1.1346E-2</v>
      </c>
      <c r="AW5" s="113">
        <f>'[1]4403Exp'!AU$263</f>
        <v>1.8152999999999999E-2</v>
      </c>
      <c r="AX5" s="113">
        <f>'[1]4403Exp'!AV$263</f>
        <v>0</v>
      </c>
      <c r="AY5" s="113">
        <f>'[1]4403Exp'!AW$263</f>
        <v>0</v>
      </c>
      <c r="AZ5" s="113">
        <f>'[1]4403Exp'!AX$263</f>
        <v>0</v>
      </c>
      <c r="BA5" s="113">
        <f>'[1]4403Exp'!AY$263</f>
        <v>0</v>
      </c>
      <c r="BB5" s="113">
        <f>'[1]4403Exp'!AZ$263</f>
        <v>0</v>
      </c>
      <c r="BC5" s="113">
        <f>'[1]4403Exp'!BA$263</f>
        <v>0</v>
      </c>
      <c r="BD5" s="214"/>
    </row>
    <row r="6" spans="1:56" ht="17.149999999999999" customHeight="1" thickTop="1">
      <c r="B6" s="162" t="s">
        <v>79</v>
      </c>
      <c r="C6" s="163">
        <f>1/$A$1*'[1]4403Exp'!$B$266</f>
        <v>0</v>
      </c>
      <c r="D6" s="164">
        <f>1/$A$1*'[1]4403Exp'!$C$266</f>
        <v>2.0019999999999998E-7</v>
      </c>
      <c r="E6" s="164">
        <f>1/$A$1*'[1]4403Exp'!$D$266</f>
        <v>0</v>
      </c>
      <c r="F6" s="164">
        <f>1/$A$1*'[1]4403Exp'!$E$266</f>
        <v>6.3953679999999996E-4</v>
      </c>
      <c r="G6" s="164">
        <f>1/$A$1*'[1]4403Exp'!$F$266</f>
        <v>0</v>
      </c>
      <c r="H6" s="164">
        <f>1/$A$1*'[1]4403Exp'!$G$266</f>
        <v>0</v>
      </c>
      <c r="I6" s="164">
        <f>1/$A$1*'[1]4403Exp'!$H$266</f>
        <v>0</v>
      </c>
      <c r="J6" s="165">
        <f>1/$A$1*'[1]4403Exp'!$I$266</f>
        <v>0</v>
      </c>
      <c r="K6" s="165">
        <f>1/$A$1*'[1]4403Exp'!$J$266</f>
        <v>0</v>
      </c>
      <c r="L6" s="165">
        <f>1/$A$1*'[1]4403Exp'!K$266</f>
        <v>2.7999999999999998E-4</v>
      </c>
      <c r="M6" s="164">
        <f>1/$A$1*'[1]4403Exp'!L$266</f>
        <v>0</v>
      </c>
      <c r="N6" s="164">
        <f>1/$A$1*'[1]4403Exp'!M$266</f>
        <v>9.5199999999999997E-5</v>
      </c>
      <c r="O6" s="164">
        <f>1/$A$1*'[1]4403Exp'!N$266</f>
        <v>0</v>
      </c>
      <c r="P6" s="164">
        <f>1/$A$1*'[1]4403Exp'!O$266</f>
        <v>0</v>
      </c>
      <c r="Q6" s="164">
        <f>1/$A$1*'[1]4403Exp'!P$266</f>
        <v>0</v>
      </c>
      <c r="R6" s="164">
        <f>1/$A$1*'[1]4403Exp'!Q$266</f>
        <v>0</v>
      </c>
      <c r="S6" s="164">
        <f>1/$A$1*'[1]4403Exp'!R$266</f>
        <v>0</v>
      </c>
      <c r="T6" s="164">
        <f>1/$A$1*'[1]4403Exp'!S$266</f>
        <v>0</v>
      </c>
      <c r="U6" s="164">
        <f>1/$A$1*'[1]4403Exp'!T$266</f>
        <v>0</v>
      </c>
      <c r="V6" s="164">
        <f>1/$A$1*'[1]4403Exp'!U$266</f>
        <v>0</v>
      </c>
      <c r="W6" s="164">
        <f>1/$A$1*'[1]4403Exp'!V$266</f>
        <v>0</v>
      </c>
      <c r="X6" s="164">
        <f>1/$A$1*'[1]4403Exp'!W$266</f>
        <v>0</v>
      </c>
      <c r="Y6" s="164">
        <f>1/$A$1*'[1]4403Exp'!X$266</f>
        <v>0</v>
      </c>
      <c r="Z6" s="164">
        <f>1/$A$1*'[1]4403Exp'!Y$266</f>
        <v>0</v>
      </c>
      <c r="AA6" s="164">
        <f>1/$A$1*'[1]4403Exp'!Z$266</f>
        <v>0</v>
      </c>
      <c r="AB6" s="166">
        <f>1/$A$1*'[1]4403Exp'!AA$266</f>
        <v>0</v>
      </c>
      <c r="AC6" s="193"/>
      <c r="AD6" s="167">
        <f>'[1]4403Exp'!AB$266</f>
        <v>0</v>
      </c>
      <c r="AE6" s="168">
        <f>'[1]4403Exp'!AC$266</f>
        <v>2.7299999999999997E-4</v>
      </c>
      <c r="AF6" s="168">
        <f>'[1]4403Exp'!AD$266</f>
        <v>0</v>
      </c>
      <c r="AG6" s="168">
        <f>'[1]4403Exp'!AE$266</f>
        <v>0.134184</v>
      </c>
      <c r="AH6" s="168">
        <f>'[1]4403Exp'!AF$266</f>
        <v>0</v>
      </c>
      <c r="AI6" s="168">
        <f>'[1]4403Exp'!AG$266</f>
        <v>0</v>
      </c>
      <c r="AJ6" s="168">
        <f>'[1]4403Exp'!AH$266</f>
        <v>0</v>
      </c>
      <c r="AK6" s="168">
        <f>'[1]4403Exp'!AI$266</f>
        <v>0</v>
      </c>
      <c r="AL6" s="168">
        <f>'[1]4403Exp'!AJ$266</f>
        <v>0</v>
      </c>
      <c r="AM6" s="168">
        <f>'[1]4403Exp'!AK$266</f>
        <v>5.7711999999999999E-2</v>
      </c>
      <c r="AN6" s="168">
        <f>'[1]4403Exp'!AL$266</f>
        <v>0</v>
      </c>
      <c r="AO6" s="168">
        <f>'[1]4403Exp'!AM$266</f>
        <v>2.0801E-2</v>
      </c>
      <c r="AP6" s="168">
        <f>'[1]4403Exp'!AN$266</f>
        <v>0</v>
      </c>
      <c r="AQ6" s="168">
        <f>'[1]4403Exp'!AO$266</f>
        <v>0</v>
      </c>
      <c r="AR6" s="168">
        <f>'[1]4403Exp'!AP$266</f>
        <v>0</v>
      </c>
      <c r="AS6" s="168">
        <f>'[1]4403Exp'!AQ$266</f>
        <v>0</v>
      </c>
      <c r="AT6" s="168">
        <f>'[1]4403Exp'!AR$266</f>
        <v>0</v>
      </c>
      <c r="AU6" s="168">
        <f>'[1]4403Exp'!AS$266</f>
        <v>0</v>
      </c>
      <c r="AV6" s="168">
        <f>'[1]4403Exp'!AT$266</f>
        <v>0</v>
      </c>
      <c r="AW6" s="168">
        <f>'[1]4403Exp'!AU$266</f>
        <v>0</v>
      </c>
      <c r="AX6" s="168">
        <f>'[1]4403Exp'!AV$266</f>
        <v>0</v>
      </c>
      <c r="AY6" s="168">
        <f>'[1]4403Exp'!AW$266</f>
        <v>0</v>
      </c>
      <c r="AZ6" s="168">
        <f>'[1]4403Exp'!AX$266</f>
        <v>0</v>
      </c>
      <c r="BA6" s="168">
        <f>'[1]4403Exp'!AY$266</f>
        <v>0</v>
      </c>
      <c r="BB6" s="168">
        <f>'[1]4403Exp'!AZ$266</f>
        <v>0</v>
      </c>
      <c r="BC6" s="168">
        <f>'[1]4403Exp'!BA$266</f>
        <v>0</v>
      </c>
      <c r="BD6" s="214"/>
    </row>
    <row r="7" spans="1:56" ht="17.149999999999999" customHeight="1">
      <c r="B7" s="21" t="s">
        <v>78</v>
      </c>
      <c r="C7" s="68">
        <f>1/$A$1*'[1]4403Exp'!$B$268</f>
        <v>0</v>
      </c>
      <c r="D7" s="69">
        <f>1/$A$1*'[1]4403Exp'!$C$268</f>
        <v>0</v>
      </c>
      <c r="E7" s="69">
        <f>1/$A$1*'[1]4403Exp'!$D$268</f>
        <v>0</v>
      </c>
      <c r="F7" s="69">
        <f>1/$A$1*'[1]4403Exp'!$E$268</f>
        <v>0</v>
      </c>
      <c r="G7" s="69">
        <f>1/$A$1*'[1]4403Exp'!$F$268</f>
        <v>0</v>
      </c>
      <c r="H7" s="69">
        <f>1/$A$1*'[1]4403Exp'!$G$268</f>
        <v>0</v>
      </c>
      <c r="I7" s="69">
        <f>1/$A$1*'[1]4403Exp'!$H$268</f>
        <v>0</v>
      </c>
      <c r="J7" s="70">
        <f>1/$A$1*'[1]4403Exp'!$I$268</f>
        <v>0</v>
      </c>
      <c r="K7" s="70">
        <f>1/$A$1*'[1]4403Exp'!$J$268</f>
        <v>0</v>
      </c>
      <c r="L7" s="70">
        <f>1/$A$1*'[1]4403Exp'!K$268</f>
        <v>0</v>
      </c>
      <c r="M7" s="69">
        <f>1/$A$1*'[1]4403Exp'!L$268</f>
        <v>0</v>
      </c>
      <c r="N7" s="69">
        <f>1/$A$1*'[1]4403Exp'!M$268</f>
        <v>0</v>
      </c>
      <c r="O7" s="69">
        <f>1/$A$1*'[1]4403Exp'!N$268</f>
        <v>0</v>
      </c>
      <c r="P7" s="69">
        <f>1/$A$1*'[1]4403Exp'!O$268</f>
        <v>0</v>
      </c>
      <c r="Q7" s="69">
        <f>1/$A$1*'[1]4403Exp'!P$268</f>
        <v>0</v>
      </c>
      <c r="R7" s="69">
        <f>1/$A$1*'[1]4403Exp'!Q$268</f>
        <v>0</v>
      </c>
      <c r="S7" s="69">
        <f>1/$A$1*'[1]4403Exp'!R$268</f>
        <v>0</v>
      </c>
      <c r="T7" s="69">
        <f>1/$A$1*'[1]4403Exp'!S$268</f>
        <v>0</v>
      </c>
      <c r="U7" s="69">
        <f>1/$A$1*'[1]4403Exp'!T$268</f>
        <v>0</v>
      </c>
      <c r="V7" s="69">
        <f>1/$A$1*'[1]4403Exp'!U$268</f>
        <v>0</v>
      </c>
      <c r="W7" s="69">
        <f>1/$A$1*'[1]4403Exp'!V$268</f>
        <v>0</v>
      </c>
      <c r="X7" s="69">
        <f>1/$A$1*'[1]4403Exp'!W$268</f>
        <v>0</v>
      </c>
      <c r="Y7" s="69">
        <f>1/$A$1*'[1]4403Exp'!X$268</f>
        <v>0</v>
      </c>
      <c r="Z7" s="69">
        <f>1/$A$1*'[1]4403Exp'!Y$268</f>
        <v>0</v>
      </c>
      <c r="AA7" s="69">
        <f>1/$A$1*'[1]4403Exp'!Z$268</f>
        <v>0</v>
      </c>
      <c r="AB7" s="71">
        <f>1/$A$1*'[1]4403Exp'!AA$268</f>
        <v>0</v>
      </c>
      <c r="AC7" s="193"/>
      <c r="AD7" s="150">
        <f>'[1]4403Exp'!AB$268</f>
        <v>0</v>
      </c>
      <c r="AE7" s="151">
        <f>'[1]4403Exp'!AC$268</f>
        <v>0</v>
      </c>
      <c r="AF7" s="151">
        <f>'[1]4403Exp'!AD$268</f>
        <v>0</v>
      </c>
      <c r="AG7" s="151">
        <f>'[1]4403Exp'!AE$268</f>
        <v>0</v>
      </c>
      <c r="AH7" s="151">
        <f>'[1]4403Exp'!AF$268</f>
        <v>0</v>
      </c>
      <c r="AI7" s="151">
        <f>'[1]4403Exp'!AG$268</f>
        <v>0</v>
      </c>
      <c r="AJ7" s="151">
        <f>'[1]4403Exp'!AH$268</f>
        <v>0</v>
      </c>
      <c r="AK7" s="151">
        <f>'[1]4403Exp'!AI$268</f>
        <v>0</v>
      </c>
      <c r="AL7" s="151">
        <f>'[1]4403Exp'!AJ$268</f>
        <v>0</v>
      </c>
      <c r="AM7" s="151">
        <f>'[1]4403Exp'!AK$268</f>
        <v>0</v>
      </c>
      <c r="AN7" s="151">
        <f>'[1]4403Exp'!AL$268</f>
        <v>0</v>
      </c>
      <c r="AO7" s="151">
        <f>'[1]4403Exp'!AM$268</f>
        <v>0</v>
      </c>
      <c r="AP7" s="151">
        <f>'[1]4403Exp'!AN$268</f>
        <v>0</v>
      </c>
      <c r="AQ7" s="151">
        <f>'[1]4403Exp'!AO$268</f>
        <v>0</v>
      </c>
      <c r="AR7" s="151">
        <f>'[1]4403Exp'!AP$268</f>
        <v>0</v>
      </c>
      <c r="AS7" s="151">
        <f>'[1]4403Exp'!AQ$268</f>
        <v>0</v>
      </c>
      <c r="AT7" s="151">
        <f>'[1]4403Exp'!AR$268</f>
        <v>0</v>
      </c>
      <c r="AU7" s="151">
        <f>'[1]4403Exp'!AS$268</f>
        <v>0</v>
      </c>
      <c r="AV7" s="151">
        <f>'[1]4403Exp'!AT$268</f>
        <v>0</v>
      </c>
      <c r="AW7" s="151">
        <f>'[1]4403Exp'!AU$268</f>
        <v>0</v>
      </c>
      <c r="AX7" s="151">
        <f>'[1]4403Exp'!AV$268</f>
        <v>0</v>
      </c>
      <c r="AY7" s="151">
        <f>'[1]4403Exp'!AW$268</f>
        <v>0</v>
      </c>
      <c r="AZ7" s="151">
        <f>'[1]4403Exp'!AX$268</f>
        <v>0</v>
      </c>
      <c r="BA7" s="151">
        <f>'[1]4403Exp'!AY$268</f>
        <v>0</v>
      </c>
      <c r="BB7" s="151">
        <f>'[1]4403Exp'!AZ$268</f>
        <v>0</v>
      </c>
      <c r="BC7" s="151">
        <f>'[1]4403Exp'!BA$268</f>
        <v>0</v>
      </c>
      <c r="BD7" s="214"/>
    </row>
    <row r="8" spans="1:56" ht="17.149999999999999" customHeight="1">
      <c r="B8" s="21" t="s">
        <v>73</v>
      </c>
      <c r="C8" s="68">
        <f>1/$A$1*'[1]4403Exp'!$B$269</f>
        <v>0</v>
      </c>
      <c r="D8" s="69">
        <f>1/$A$1*'[1]4403Exp'!$C$269</f>
        <v>0</v>
      </c>
      <c r="E8" s="69">
        <f>1/$A$1*'[1]4403Exp'!$D$269</f>
        <v>0</v>
      </c>
      <c r="F8" s="69">
        <f>1/$A$1*'[1]4403Exp'!$E$269</f>
        <v>0</v>
      </c>
      <c r="G8" s="69">
        <f>1/$A$1*'[1]4403Exp'!$F$269</f>
        <v>0</v>
      </c>
      <c r="H8" s="69">
        <f>1/$A$1*'[1]4403Exp'!$G$269</f>
        <v>0</v>
      </c>
      <c r="I8" s="69">
        <f>1/$A$1*'[1]4403Exp'!$H$269</f>
        <v>0</v>
      </c>
      <c r="J8" s="70">
        <f>1/$A$1*'[1]4403Exp'!$I$269</f>
        <v>0</v>
      </c>
      <c r="K8" s="70">
        <f>1/$A$1*'[1]4403Exp'!$J$269</f>
        <v>0</v>
      </c>
      <c r="L8" s="70">
        <f>1/$A$1*'[1]4403Exp'!K$269</f>
        <v>0</v>
      </c>
      <c r="M8" s="69">
        <f>1/$A$1*'[1]4403Exp'!L$269</f>
        <v>0</v>
      </c>
      <c r="N8" s="69">
        <f>1/$A$1*'[1]4403Exp'!M$269</f>
        <v>0</v>
      </c>
      <c r="O8" s="69">
        <f>1/$A$1*'[1]4403Exp'!N$269</f>
        <v>0</v>
      </c>
      <c r="P8" s="69">
        <f>1/$A$1*'[1]4403Exp'!O$269</f>
        <v>0</v>
      </c>
      <c r="Q8" s="69">
        <f>1/$A$1*'[1]4403Exp'!P$269</f>
        <v>0</v>
      </c>
      <c r="R8" s="69">
        <f>1/$A$1*'[1]4403Exp'!Q$269</f>
        <v>0</v>
      </c>
      <c r="S8" s="69">
        <f>1/$A$1*'[1]4403Exp'!R$269</f>
        <v>0</v>
      </c>
      <c r="T8" s="69">
        <f>1/$A$1*'[1]4403Exp'!S$269</f>
        <v>0</v>
      </c>
      <c r="U8" s="69">
        <f>1/$A$1*'[1]4403Exp'!T$269</f>
        <v>0</v>
      </c>
      <c r="V8" s="69">
        <f>1/$A$1*'[1]4403Exp'!U$269</f>
        <v>0</v>
      </c>
      <c r="W8" s="69">
        <f>1/$A$1*'[1]4403Exp'!V$269</f>
        <v>0</v>
      </c>
      <c r="X8" s="69">
        <f>1/$A$1*'[1]4403Exp'!W$269</f>
        <v>0</v>
      </c>
      <c r="Y8" s="69">
        <f>1/$A$1*'[1]4403Exp'!X$269</f>
        <v>0</v>
      </c>
      <c r="Z8" s="69">
        <f>1/$A$1*'[1]4403Exp'!Y$269</f>
        <v>0</v>
      </c>
      <c r="AA8" s="69">
        <f>1/$A$1*'[1]4403Exp'!Z$269</f>
        <v>0</v>
      </c>
      <c r="AB8" s="71">
        <f>1/$A$1*'[1]4403Exp'!AA$269</f>
        <v>0</v>
      </c>
      <c r="AC8" s="193"/>
      <c r="AD8" s="150">
        <f>'[1]4403Exp'!AB$269</f>
        <v>0</v>
      </c>
      <c r="AE8" s="151">
        <f>'[1]4403Exp'!AC$269</f>
        <v>0</v>
      </c>
      <c r="AF8" s="151">
        <f>'[1]4403Exp'!AD$269</f>
        <v>0</v>
      </c>
      <c r="AG8" s="151">
        <f>'[1]4403Exp'!AE$269</f>
        <v>0</v>
      </c>
      <c r="AH8" s="151">
        <f>'[1]4403Exp'!AF$269</f>
        <v>0</v>
      </c>
      <c r="AI8" s="151">
        <f>'[1]4403Exp'!AG$269</f>
        <v>0</v>
      </c>
      <c r="AJ8" s="151">
        <f>'[1]4403Exp'!AH$269</f>
        <v>0</v>
      </c>
      <c r="AK8" s="151">
        <f>'[1]4403Exp'!AI$269</f>
        <v>0</v>
      </c>
      <c r="AL8" s="151">
        <f>'[1]4403Exp'!AJ$269</f>
        <v>0</v>
      </c>
      <c r="AM8" s="151">
        <f>'[1]4403Exp'!AK$269</f>
        <v>0</v>
      </c>
      <c r="AN8" s="151">
        <f>'[1]4403Exp'!AL$269</f>
        <v>0</v>
      </c>
      <c r="AO8" s="151">
        <f>'[1]4403Exp'!AM$269</f>
        <v>0</v>
      </c>
      <c r="AP8" s="151">
        <f>'[1]4403Exp'!AN$269</f>
        <v>0</v>
      </c>
      <c r="AQ8" s="151">
        <f>'[1]4403Exp'!AO$269</f>
        <v>0</v>
      </c>
      <c r="AR8" s="151">
        <f>'[1]4403Exp'!AP$269</f>
        <v>0</v>
      </c>
      <c r="AS8" s="151">
        <f>'[1]4403Exp'!AQ$269</f>
        <v>0</v>
      </c>
      <c r="AT8" s="151">
        <f>'[1]4403Exp'!AR$269</f>
        <v>0</v>
      </c>
      <c r="AU8" s="151">
        <f>'[1]4403Exp'!AS$269</f>
        <v>0</v>
      </c>
      <c r="AV8" s="151">
        <f>'[1]4403Exp'!AT$269</f>
        <v>0</v>
      </c>
      <c r="AW8" s="151">
        <f>'[1]4403Exp'!AU$269</f>
        <v>0</v>
      </c>
      <c r="AX8" s="151">
        <f>'[1]4403Exp'!AV$269</f>
        <v>0</v>
      </c>
      <c r="AY8" s="151">
        <f>'[1]4403Exp'!AW$269</f>
        <v>0</v>
      </c>
      <c r="AZ8" s="151">
        <f>'[1]4403Exp'!AX$269</f>
        <v>0</v>
      </c>
      <c r="BA8" s="151">
        <f>'[1]4403Exp'!AY$269</f>
        <v>0</v>
      </c>
      <c r="BB8" s="151">
        <f>'[1]4403Exp'!AZ$269</f>
        <v>0</v>
      </c>
      <c r="BC8" s="151">
        <f>'[1]4403Exp'!BA$269</f>
        <v>0</v>
      </c>
      <c r="BD8" s="214"/>
    </row>
    <row r="9" spans="1:56" ht="17.149999999999999" customHeight="1">
      <c r="B9" s="17" t="s">
        <v>65</v>
      </c>
      <c r="C9" s="29">
        <f>1/$A$1*'[1]4403Exp'!$B$267</f>
        <v>2.294292E-4</v>
      </c>
      <c r="D9" s="31">
        <f>1/$A$1*'[1]4403Exp'!$C$267</f>
        <v>2.4176305999999998E-3</v>
      </c>
      <c r="E9" s="31">
        <f>1/$A$1*'[1]4403Exp'!$D$267</f>
        <v>6.5868600000000002E-5</v>
      </c>
      <c r="F9" s="31">
        <f>1/$A$1*'[1]4403Exp'!$E$267</f>
        <v>2.2635059999999999E-4</v>
      </c>
      <c r="G9" s="31">
        <f>1/$A$1*'[1]4403Exp'!$F$267</f>
        <v>2.1256899999999999E-4</v>
      </c>
      <c r="H9" s="31">
        <f>1/$A$1*'[1]4403Exp'!$G$267</f>
        <v>6.1035519999999999E-4</v>
      </c>
      <c r="I9" s="31">
        <f>1/$A$1*'[1]4403Exp'!$H$267</f>
        <v>3.1346811999999999E-3</v>
      </c>
      <c r="J9" s="35">
        <f>1/$A$1*'[1]4403Exp'!$I$267</f>
        <v>2.07807824E-2</v>
      </c>
      <c r="K9" s="35">
        <f>1/$A$1*'[1]4403Exp'!$J$267</f>
        <v>2.16441666E-2</v>
      </c>
      <c r="L9" s="35">
        <f>1/$A$1*'[1]4403Exp'!K$267</f>
        <v>1.4024317999999998E-3</v>
      </c>
      <c r="M9" s="31">
        <f>1/$A$1*'[1]4403Exp'!L$267</f>
        <v>5.5096551999999997E-3</v>
      </c>
      <c r="N9" s="31">
        <f>1/$A$1*'[1]4403Exp'!M$267</f>
        <v>1.5306173399999996E-2</v>
      </c>
      <c r="O9" s="31">
        <f>1/$A$1*'[1]4403Exp'!N$267</f>
        <v>6.4470422799999996E-2</v>
      </c>
      <c r="P9" s="31">
        <f>1/$A$1*'[1]4403Exp'!O$267</f>
        <v>0.1796053336</v>
      </c>
      <c r="Q9" s="31">
        <f>1/$A$1*'[1]4403Exp'!P$267</f>
        <v>2.9412039999999998E-3</v>
      </c>
      <c r="R9" s="31">
        <f>1/$A$1*'[1]4403Exp'!Q$267</f>
        <v>3.0004379999999995E-4</v>
      </c>
      <c r="S9" s="31">
        <f>1/$A$1*'[1]4403Exp'!R$267</f>
        <v>2.2337E-5</v>
      </c>
      <c r="T9" s="31">
        <f>1/$A$1*'[1]4403Exp'!S$267</f>
        <v>0</v>
      </c>
      <c r="U9" s="31">
        <f>1/$A$1*'[1]4403Exp'!T$267</f>
        <v>0</v>
      </c>
      <c r="V9" s="31">
        <f>1/$A$1*'[1]4403Exp'!U$267</f>
        <v>0</v>
      </c>
      <c r="W9" s="31">
        <f>1/$A$1*'[1]4403Exp'!V$267</f>
        <v>0</v>
      </c>
      <c r="X9" s="31">
        <f>1/$A$1*'[1]4403Exp'!W$267</f>
        <v>0</v>
      </c>
      <c r="Y9" s="31">
        <f>1/$A$1*'[1]4403Exp'!X$267</f>
        <v>0</v>
      </c>
      <c r="Z9" s="31">
        <f>1/$A$1*'[1]4403Exp'!Y$267</f>
        <v>0</v>
      </c>
      <c r="AA9" s="31">
        <f>1/$A$1*'[1]4403Exp'!Z$267</f>
        <v>0</v>
      </c>
      <c r="AB9" s="57">
        <f>1/$A$1*'[1]4403Exp'!AA$267</f>
        <v>0</v>
      </c>
      <c r="AC9" s="4"/>
      <c r="AD9" s="120">
        <f>'[1]4403Exp'!AB$267</f>
        <v>2.7730999999999999E-2</v>
      </c>
      <c r="AE9" s="121">
        <f>'[1]4403Exp'!AC$267</f>
        <v>0.20411699999999997</v>
      </c>
      <c r="AF9" s="121">
        <f>'[1]4403Exp'!AD$267</f>
        <v>1.5450999999999999E-2</v>
      </c>
      <c r="AG9" s="121">
        <f>'[1]4403Exp'!AE$267</f>
        <v>5.7312999999999996E-2</v>
      </c>
      <c r="AH9" s="121">
        <f>'[1]4403Exp'!AF$267</f>
        <v>3.1857999999999997E-2</v>
      </c>
      <c r="AI9" s="121">
        <f>'[1]4403Exp'!AG$267</f>
        <v>9.8193000000000003E-2</v>
      </c>
      <c r="AJ9" s="121">
        <f>'[1]4403Exp'!AH$267</f>
        <v>0.47206599999999999</v>
      </c>
      <c r="AK9" s="121">
        <f>'[1]4403Exp'!AI$267</f>
        <v>4.9291580000000002</v>
      </c>
      <c r="AL9" s="121">
        <f>'[1]4403Exp'!AJ$267</f>
        <v>5.2610569999999992</v>
      </c>
      <c r="AM9" s="121">
        <f>'[1]4403Exp'!AK$267</f>
        <v>0.145207</v>
      </c>
      <c r="AN9" s="121">
        <f>'[1]4403Exp'!AL$267</f>
        <v>0.40939499999999995</v>
      </c>
      <c r="AO9" s="121">
        <f>'[1]4403Exp'!AM$267</f>
        <v>1.09704</v>
      </c>
      <c r="AP9" s="121">
        <f>'[1]4403Exp'!AN$267</f>
        <v>7.5971630000000001</v>
      </c>
      <c r="AQ9" s="121">
        <f>'[1]4403Exp'!AO$267</f>
        <v>20.934200999999998</v>
      </c>
      <c r="AR9" s="121">
        <f>'[1]4403Exp'!AP$267</f>
        <v>0.381546</v>
      </c>
      <c r="AS9" s="121">
        <f>'[1]4403Exp'!AQ$267</f>
        <v>2.5391E-2</v>
      </c>
      <c r="AT9" s="121">
        <f>'[1]4403Exp'!AR$267</f>
        <v>1.402E-3</v>
      </c>
      <c r="AU9" s="121">
        <f>'[1]4403Exp'!AS$267</f>
        <v>0</v>
      </c>
      <c r="AV9" s="121">
        <f>'[1]4403Exp'!AT$267</f>
        <v>0</v>
      </c>
      <c r="AW9" s="121">
        <f>'[1]4403Exp'!AU$267</f>
        <v>0</v>
      </c>
      <c r="AX9" s="121">
        <f>'[1]4403Exp'!AV$267</f>
        <v>0</v>
      </c>
      <c r="AY9" s="121">
        <f>'[1]4403Exp'!AW$267</f>
        <v>0</v>
      </c>
      <c r="AZ9" s="121">
        <f>'[1]4403Exp'!AX$267</f>
        <v>0</v>
      </c>
      <c r="BA9" s="121">
        <f>'[1]4403Exp'!AY$267</f>
        <v>0</v>
      </c>
      <c r="BB9" s="121">
        <f>'[1]4403Exp'!AZ$267</f>
        <v>0</v>
      </c>
      <c r="BC9" s="121">
        <f>'[1]4403Exp'!BA$267</f>
        <v>0</v>
      </c>
      <c r="BD9" s="214"/>
    </row>
    <row r="10" spans="1:56">
      <c r="B10" s="5" t="s">
        <v>24</v>
      </c>
      <c r="C10" s="48">
        <f>1/$A$1*(SUM('[1]4403Exp'!B$47:B$47)+SUM('[1]4403Exp'!B$105:B$105))</f>
        <v>2.294292E-4</v>
      </c>
      <c r="D10" s="216">
        <f>1/$A$1*(SUM('[1]4403Exp'!C$47:C$47)+SUM('[1]4403Exp'!C$105:C$105))</f>
        <v>8.9042799999999994E-5</v>
      </c>
      <c r="E10" s="216">
        <f>1/$A$1*(SUM('[1]4403Exp'!D$47:D$47)+SUM('[1]4403Exp'!D$105:D$105))</f>
        <v>3.16792E-5</v>
      </c>
      <c r="F10" s="216">
        <f>1/$A$1*(SUM('[1]4403Exp'!E$47:E$47)+SUM('[1]4403Exp'!E$105:E$105))</f>
        <v>2.2635059999999999E-4</v>
      </c>
      <c r="G10" s="216">
        <f>1/$A$1*(SUM('[1]4403Exp'!F$47:F$47)+SUM('[1]4403Exp'!F$105:F$105))</f>
        <v>2.1256899999999999E-4</v>
      </c>
      <c r="H10" s="216">
        <f>1/$A$1*(SUM('[1]4403Exp'!G$47:G$47)+SUM('[1]4403Exp'!G$105:G$105))</f>
        <v>1.2855080000000001E-4</v>
      </c>
      <c r="I10" s="216">
        <f>1/$A$1*(SUM('[1]4403Exp'!H$47:H$47)+SUM('[1]4403Exp'!H$105:H$105))</f>
        <v>4.9903699999999992E-4</v>
      </c>
      <c r="J10" s="216">
        <f>1/$A$1*(SUM('[1]4403Exp'!I$47:I$47)+SUM('[1]4403Exp'!I$105:I$105))</f>
        <v>3.7578099999999994E-4</v>
      </c>
      <c r="K10" s="216">
        <f>1/$A$1*(SUM('[1]4403Exp'!J$47:J$47)+SUM('[1]4403Exp'!J$105:J$105))</f>
        <v>8.7675559999999999E-4</v>
      </c>
      <c r="L10" s="216">
        <f>1/$A$1*(SUM('[1]4403Exp'!K$47:K$47)+SUM('[1]4403Exp'!K$105:K$105))</f>
        <v>2.9876839999999996E-4</v>
      </c>
      <c r="M10" s="216">
        <f>1/$A$1*(SUM('[1]4403Exp'!L$47:L$47)+SUM('[1]4403Exp'!L$105:L$105))</f>
        <v>4.8091973999999996E-3</v>
      </c>
      <c r="N10" s="216">
        <f>1/$A$1*(SUM('[1]4403Exp'!M$47:M$47)+SUM('[1]4403Exp'!M$105:M$105))</f>
        <v>1.3967542399999998E-2</v>
      </c>
      <c r="O10" s="216">
        <f>1/$A$1*(SUM('[1]4403Exp'!N$47:N$47)+SUM('[1]4403Exp'!N$105:N$105))</f>
        <v>6.4183454999999986E-2</v>
      </c>
      <c r="P10" s="216">
        <f>1/$A$1*(SUM('[1]4403Exp'!O$47:O$47)+SUM('[1]4403Exp'!O$105:O$105))</f>
        <v>0.17838559479999999</v>
      </c>
      <c r="Q10" s="216">
        <f>1/$A$1*(SUM('[1]4403Exp'!P$47:P$47)+SUM('[1]4403Exp'!P$105:P$105))</f>
        <v>2.1259657999999999E-3</v>
      </c>
      <c r="R10" s="216">
        <f>1/$A$1*(SUM('[1]4403Exp'!Q$47:Q$47)+SUM('[1]4403Exp'!Q$105:Q$105))</f>
        <v>0</v>
      </c>
      <c r="S10" s="216">
        <f>1/$A$1*(SUM('[1]4403Exp'!R$47:R$47)+SUM('[1]4403Exp'!R$105:R$105))</f>
        <v>2.2337E-5</v>
      </c>
      <c r="T10" s="216">
        <f>1/$A$1*(SUM('[1]4403Exp'!S$47:S$47)+SUM('[1]4403Exp'!S$105:S$105))</f>
        <v>0</v>
      </c>
      <c r="U10" s="216">
        <f>1/$A$1*(SUM('[1]4403Exp'!T$47:T$47)+SUM('[1]4403Exp'!T$105:T$105))</f>
        <v>0</v>
      </c>
      <c r="V10" s="216">
        <f>1/$A$1*(SUM('[1]4403Exp'!U$47:U$47)+SUM('[1]4403Exp'!U$105:U$105))</f>
        <v>0</v>
      </c>
      <c r="W10" s="216">
        <f>1/$A$1*(SUM('[1]4403Exp'!V$47:V$47)+SUM('[1]4403Exp'!V$105:V$105))</f>
        <v>0</v>
      </c>
      <c r="X10" s="216">
        <f>1/$A$1*(SUM('[1]4403Exp'!W$47:W$47)+SUM('[1]4403Exp'!W$105:W$105))</f>
        <v>0</v>
      </c>
      <c r="Y10" s="216">
        <f>1/$A$1*(SUM('[1]4403Exp'!X$47:X$47)+SUM('[1]4403Exp'!X$105:X$105))</f>
        <v>0</v>
      </c>
      <c r="Z10" s="216">
        <f>1/$A$1*(SUM('[1]4403Exp'!Y$47:Y$47)+SUM('[1]4403Exp'!Y$105:Y$105))</f>
        <v>0</v>
      </c>
      <c r="AA10" s="216">
        <f>1/$A$1*(SUM('[1]4403Exp'!Z$47:Z$47)+SUM('[1]4403Exp'!Z$105:Z$105))</f>
        <v>0</v>
      </c>
      <c r="AB10" s="217">
        <f>1/$A$1*(SUM('[1]4403Exp'!AA$47:AA$47)+SUM('[1]4403Exp'!AA$105:AA$105))</f>
        <v>0</v>
      </c>
      <c r="AC10" s="4"/>
      <c r="AD10" s="152">
        <f>1/$A$1*(SUM('[1]4403Exp'!AB$47:AB$47)+SUM('[1]4403Exp'!AB$105:AB$105))</f>
        <v>2.7730999999999999E-2</v>
      </c>
      <c r="AE10" s="153">
        <f>1/$A$1*(SUM('[1]4403Exp'!AC$47:AC$47)+SUM('[1]4403Exp'!AC$105:AC$105))</f>
        <v>1.2699999999999999E-2</v>
      </c>
      <c r="AF10" s="153">
        <f>1/$A$1*(SUM('[1]4403Exp'!AD$47:AD$47)+SUM('[1]4403Exp'!AD$105:AD$105))</f>
        <v>7.6519999999999999E-3</v>
      </c>
      <c r="AG10" s="153">
        <f>1/$A$1*(SUM('[1]4403Exp'!AE$47:AE$47)+SUM('[1]4403Exp'!AE$105:AE$105))</f>
        <v>5.7312999999999996E-2</v>
      </c>
      <c r="AH10" s="153">
        <f>1/$A$1*(SUM('[1]4403Exp'!AF$47:AF$47)+SUM('[1]4403Exp'!AF$105:AF$105))</f>
        <v>3.1857999999999997E-2</v>
      </c>
      <c r="AI10" s="153">
        <f>1/$A$1*(SUM('[1]4403Exp'!AG$47:AG$47)+SUM('[1]4403Exp'!AG$105:AG$105))</f>
        <v>2.7951999999999998E-2</v>
      </c>
      <c r="AJ10" s="153">
        <f>1/$A$1*(SUM('[1]4403Exp'!AH$47:AH$47)+SUM('[1]4403Exp'!AH$105:AH$105))</f>
        <v>9.4389000000000001E-2</v>
      </c>
      <c r="AK10" s="153">
        <f>1/$A$1*(SUM('[1]4403Exp'!AI$47:AI$47)+SUM('[1]4403Exp'!AI$105:AI$105))</f>
        <v>5.6986999999999996E-2</v>
      </c>
      <c r="AL10" s="153">
        <f>1/$A$1*(SUM('[1]4403Exp'!AJ$47:AJ$47)+SUM('[1]4403Exp'!AJ$105:AJ$105))</f>
        <v>0.16096299999999999</v>
      </c>
      <c r="AM10" s="153">
        <f>1/$A$1*(SUM('[1]4403Exp'!AK$47:AK$47)+SUM('[1]4403Exp'!AK$105:AK$105))</f>
        <v>3.7083999999999999E-2</v>
      </c>
      <c r="AN10" s="153">
        <f>1/$A$1*(SUM('[1]4403Exp'!AL$47:AL$47)+SUM('[1]4403Exp'!AL$105:AL$105))</f>
        <v>0.23764199999999999</v>
      </c>
      <c r="AO10" s="153">
        <f>1/$A$1*(SUM('[1]4403Exp'!AM$47:AM$47)+SUM('[1]4403Exp'!AM$105:AM$105))</f>
        <v>0.923767</v>
      </c>
      <c r="AP10" s="153">
        <f>1/$A$1*(SUM('[1]4403Exp'!AN$47:AN$47)+SUM('[1]4403Exp'!AN$105:AN$105))</f>
        <v>7.57151</v>
      </c>
      <c r="AQ10" s="153">
        <f>1/$A$1*(SUM('[1]4403Exp'!AO$47:AO$47)+SUM('[1]4403Exp'!AO$105:AO$105))</f>
        <v>20.630061999999999</v>
      </c>
      <c r="AR10" s="153">
        <f>1/$A$1*(SUM('[1]4403Exp'!AP$47:AP$47)+SUM('[1]4403Exp'!AP$105:AP$105))</f>
        <v>0.263795</v>
      </c>
      <c r="AS10" s="153">
        <f>1/$A$1*(SUM('[1]4403Exp'!AQ$47:AQ$47)+SUM('[1]4403Exp'!AQ$105:AQ$105))</f>
        <v>0</v>
      </c>
      <c r="AT10" s="153">
        <f>1/$A$1*(SUM('[1]4403Exp'!AR$47:AR$47)+SUM('[1]4403Exp'!AR$105:AR$105))</f>
        <v>1.402E-3</v>
      </c>
      <c r="AU10" s="153">
        <f>1/$A$1*(SUM('[1]4403Exp'!AS$47:AS$47)+SUM('[1]4403Exp'!AS$105:AS$105))</f>
        <v>0</v>
      </c>
      <c r="AV10" s="153">
        <f>1/$A$1*(SUM('[1]4403Exp'!AT$47:AT$47)+SUM('[1]4403Exp'!AT$105:AT$105))</f>
        <v>0</v>
      </c>
      <c r="AW10" s="153">
        <f>1/$A$1*(SUM('[1]4403Exp'!AU$47:AU$47)+SUM('[1]4403Exp'!AU$105:AU$105))</f>
        <v>0</v>
      </c>
      <c r="AX10" s="153">
        <f>1/$A$1*(SUM('[1]4403Exp'!AV$47:AV$47)+SUM('[1]4403Exp'!AV$105:AV$105))</f>
        <v>0</v>
      </c>
      <c r="AY10" s="153">
        <f>1/$A$1*(SUM('[1]4403Exp'!AW$47:AW$47)+SUM('[1]4403Exp'!AW$105:AW$105))</f>
        <v>0</v>
      </c>
      <c r="AZ10" s="153">
        <f>1/$A$1*(SUM('[1]4403Exp'!AX$47:AX$47)+SUM('[1]4403Exp'!AX$105:AX$105))</f>
        <v>0</v>
      </c>
      <c r="BA10" s="153">
        <f>1/$A$1*(SUM('[1]4403Exp'!AY$47:AY$47)+SUM('[1]4403Exp'!AY$105:AY$105))</f>
        <v>0</v>
      </c>
      <c r="BB10" s="153">
        <f>1/$A$1*(SUM('[1]4403Exp'!AZ$47:AZ$47)+SUM('[1]4403Exp'!AZ$105:AZ$105))</f>
        <v>0</v>
      </c>
      <c r="BC10" s="213">
        <f>1/$A$1*(SUM('[1]4403Exp'!BA$47:BA$47)+SUM('[1]4403Exp'!BA$105:BA$105))</f>
        <v>0</v>
      </c>
      <c r="BD10" s="214"/>
    </row>
    <row r="11" spans="1:56">
      <c r="B11" s="5" t="s">
        <v>18</v>
      </c>
      <c r="C11" s="48">
        <f>1/$A$1*'[1]4403Exp'!$B$253</f>
        <v>0</v>
      </c>
      <c r="D11" s="12">
        <f>1/$A$1*'[1]4403Exp'!$C$253</f>
        <v>3.2012540000000002E-4</v>
      </c>
      <c r="E11" s="12">
        <f>1/$A$1*'[1]4403Exp'!$D$253</f>
        <v>0</v>
      </c>
      <c r="F11" s="12">
        <f>1/$A$1*'[1]4403Exp'!$E$253</f>
        <v>0</v>
      </c>
      <c r="G11" s="12">
        <f>1/$A$1*'[1]4403Exp'!$F$253</f>
        <v>0</v>
      </c>
      <c r="H11" s="12">
        <f>1/$A$1*'[1]4403Exp'!$G$253</f>
        <v>1.5331119999999998E-4</v>
      </c>
      <c r="I11" s="12">
        <f>1/$A$1*'[1]4403Exp'!$H$253</f>
        <v>2.6356442E-3</v>
      </c>
      <c r="J11" s="38">
        <f>1/$A$1*'[1]4403Exp'!$I$253</f>
        <v>2.0405001400000001E-2</v>
      </c>
      <c r="K11" s="38">
        <f>1/$A$1*'[1]4403Exp'!$J$253</f>
        <v>2.0767411E-2</v>
      </c>
      <c r="L11" s="38">
        <f>1/$A$1*'[1]4403Exp'!K$253</f>
        <v>0</v>
      </c>
      <c r="M11" s="12">
        <f>1/$A$1*'[1]4403Exp'!L$253</f>
        <v>7.0045779999999998E-4</v>
      </c>
      <c r="N11" s="12">
        <f>1/$A$1*'[1]4403Exp'!M$253</f>
        <v>6.7131259999999996E-4</v>
      </c>
      <c r="O11" s="12">
        <f>1/$A$1*'[1]4403Exp'!N$253</f>
        <v>0</v>
      </c>
      <c r="P11" s="12">
        <f>1/$A$1*'[1]4403Exp'!O$253</f>
        <v>1.1304187999999998E-3</v>
      </c>
      <c r="Q11" s="12">
        <f>1/$A$1*'[1]4403Exp'!P$253</f>
        <v>8.1523819999999999E-4</v>
      </c>
      <c r="R11" s="12">
        <f>1/$A$1*'[1]4403Exp'!Q$253</f>
        <v>0</v>
      </c>
      <c r="S11" s="12">
        <f>1/$A$1*'[1]4403Exp'!R$253</f>
        <v>0</v>
      </c>
      <c r="T11" s="12">
        <f>1/$A$1*'[1]4403Exp'!S$253</f>
        <v>0</v>
      </c>
      <c r="U11" s="12">
        <f>1/$A$1*'[1]4403Exp'!T$253</f>
        <v>0</v>
      </c>
      <c r="V11" s="12">
        <f>1/$A$1*'[1]4403Exp'!U$253</f>
        <v>0</v>
      </c>
      <c r="W11" s="12">
        <f>1/$A$1*'[1]4403Exp'!V$253</f>
        <v>0</v>
      </c>
      <c r="X11" s="12">
        <f>1/$A$1*'[1]4403Exp'!W$253</f>
        <v>0</v>
      </c>
      <c r="Y11" s="12">
        <f>1/$A$1*'[1]4403Exp'!X$253</f>
        <v>0</v>
      </c>
      <c r="Z11" s="12">
        <f>1/$A$1*'[1]4403Exp'!Y$253</f>
        <v>0</v>
      </c>
      <c r="AA11" s="12">
        <f>1/$A$1*'[1]4403Exp'!Z$253</f>
        <v>0</v>
      </c>
      <c r="AB11" s="11">
        <f>1/$A$1*'[1]4403Exp'!AA$253</f>
        <v>0</v>
      </c>
      <c r="AC11" s="4"/>
      <c r="AD11" s="116">
        <f>'[1]4403Exp'!AB$253</f>
        <v>0</v>
      </c>
      <c r="AE11" s="117">
        <f>'[1]4403Exp'!AC$253</f>
        <v>4.8756000000000001E-2</v>
      </c>
      <c r="AF11" s="117">
        <f>'[1]4403Exp'!AD$253</f>
        <v>0</v>
      </c>
      <c r="AG11" s="117">
        <f>'[1]4403Exp'!AE$253</f>
        <v>0</v>
      </c>
      <c r="AH11" s="117">
        <f>'[1]4403Exp'!AF$253</f>
        <v>0</v>
      </c>
      <c r="AI11" s="117">
        <f>'[1]4403Exp'!AG$253</f>
        <v>2.1502E-2</v>
      </c>
      <c r="AJ11" s="117">
        <f>'[1]4403Exp'!AH$253</f>
        <v>0.37767699999999998</v>
      </c>
      <c r="AK11" s="117">
        <f>'[1]4403Exp'!AI$253</f>
        <v>4.8721709999999998</v>
      </c>
      <c r="AL11" s="117">
        <f>'[1]4403Exp'!AJ$253</f>
        <v>5.1000939999999995</v>
      </c>
      <c r="AM11" s="117">
        <f>'[1]4403Exp'!AK$253</f>
        <v>0</v>
      </c>
      <c r="AN11" s="117">
        <f>'[1]4403Exp'!AL$253</f>
        <v>0.17175299999999999</v>
      </c>
      <c r="AO11" s="117">
        <f>'[1]4403Exp'!AM$253</f>
        <v>7.4515999999999999E-2</v>
      </c>
      <c r="AP11" s="117">
        <f>'[1]4403Exp'!AN$253</f>
        <v>0</v>
      </c>
      <c r="AQ11" s="117">
        <f>'[1]4403Exp'!AO$253</f>
        <v>0.29250399999999999</v>
      </c>
      <c r="AR11" s="117">
        <f>'[1]4403Exp'!AP$253</f>
        <v>0.11775099999999999</v>
      </c>
      <c r="AS11" s="117">
        <f>'[1]4403Exp'!AQ$253</f>
        <v>0</v>
      </c>
      <c r="AT11" s="117">
        <f>'[1]4403Exp'!AR$253</f>
        <v>0</v>
      </c>
      <c r="AU11" s="117">
        <f>'[1]4403Exp'!AS$253</f>
        <v>0</v>
      </c>
      <c r="AV11" s="117">
        <f>'[1]4403Exp'!AT$253</f>
        <v>0</v>
      </c>
      <c r="AW11" s="117">
        <f>'[1]4403Exp'!AU$253</f>
        <v>0</v>
      </c>
      <c r="AX11" s="117">
        <f>'[1]4403Exp'!AV$253</f>
        <v>0</v>
      </c>
      <c r="AY11" s="117">
        <f>'[1]4403Exp'!AW$253</f>
        <v>0</v>
      </c>
      <c r="AZ11" s="117">
        <f>'[1]4403Exp'!AX$253</f>
        <v>0</v>
      </c>
      <c r="BA11" s="117">
        <f>'[1]4403Exp'!AY$253</f>
        <v>0</v>
      </c>
      <c r="BB11" s="117">
        <f>'[1]4403Exp'!AZ$253</f>
        <v>0</v>
      </c>
      <c r="BC11" s="117">
        <f>'[1]4403Exp'!BA$253</f>
        <v>0</v>
      </c>
      <c r="BD11" s="214"/>
    </row>
    <row r="12" spans="1:56">
      <c r="B12" s="8" t="s">
        <v>15</v>
      </c>
      <c r="C12" s="49">
        <f t="shared" ref="C12:AB12" si="2">SUM(C9:C9)-SUM(C10:C11)</f>
        <v>0</v>
      </c>
      <c r="D12" s="39">
        <f t="shared" si="2"/>
        <v>2.0084623999999996E-3</v>
      </c>
      <c r="E12" s="39">
        <f t="shared" si="2"/>
        <v>3.4189400000000002E-5</v>
      </c>
      <c r="F12" s="39">
        <f t="shared" si="2"/>
        <v>0</v>
      </c>
      <c r="G12" s="39">
        <f t="shared" si="2"/>
        <v>0</v>
      </c>
      <c r="H12" s="39">
        <f t="shared" si="2"/>
        <v>3.2849319999999997E-4</v>
      </c>
      <c r="I12" s="39">
        <f t="shared" si="2"/>
        <v>0</v>
      </c>
      <c r="J12" s="40">
        <f t="shared" si="2"/>
        <v>0</v>
      </c>
      <c r="K12" s="40">
        <f t="shared" si="2"/>
        <v>0</v>
      </c>
      <c r="L12" s="40">
        <f t="shared" si="2"/>
        <v>1.1036633999999999E-3</v>
      </c>
      <c r="M12" s="39">
        <f t="shared" si="2"/>
        <v>0</v>
      </c>
      <c r="N12" s="39">
        <f t="shared" si="2"/>
        <v>6.6731839999999848E-4</v>
      </c>
      <c r="O12" s="39">
        <f t="shared" si="2"/>
        <v>2.8696780000000977E-4</v>
      </c>
      <c r="P12" s="39">
        <f t="shared" si="2"/>
        <v>8.9320000000003841E-5</v>
      </c>
      <c r="Q12" s="39">
        <f t="shared" si="2"/>
        <v>0</v>
      </c>
      <c r="R12" s="39">
        <f t="shared" si="2"/>
        <v>3.0004379999999995E-4</v>
      </c>
      <c r="S12" s="39">
        <f t="shared" si="2"/>
        <v>0</v>
      </c>
      <c r="T12" s="39">
        <f t="shared" si="2"/>
        <v>0</v>
      </c>
      <c r="U12" s="39">
        <f t="shared" si="2"/>
        <v>0</v>
      </c>
      <c r="V12" s="39">
        <f t="shared" si="2"/>
        <v>0</v>
      </c>
      <c r="W12" s="39">
        <f t="shared" si="2"/>
        <v>0</v>
      </c>
      <c r="X12" s="39">
        <f t="shared" si="2"/>
        <v>0</v>
      </c>
      <c r="Y12" s="39">
        <f t="shared" si="2"/>
        <v>0</v>
      </c>
      <c r="Z12" s="39">
        <f t="shared" si="2"/>
        <v>0</v>
      </c>
      <c r="AA12" s="39">
        <f t="shared" si="2"/>
        <v>0</v>
      </c>
      <c r="AB12" s="67">
        <f t="shared" si="2"/>
        <v>0</v>
      </c>
      <c r="AC12" s="4"/>
      <c r="AD12" s="118">
        <f t="shared" ref="AD12:BC12" si="3">SUM(AD9:AD9)-SUM(AD10:AD11)</f>
        <v>0</v>
      </c>
      <c r="AE12" s="119">
        <f t="shared" si="3"/>
        <v>0.14266099999999998</v>
      </c>
      <c r="AF12" s="119">
        <f t="shared" si="3"/>
        <v>7.7989999999999995E-3</v>
      </c>
      <c r="AG12" s="119">
        <f t="shared" si="3"/>
        <v>0</v>
      </c>
      <c r="AH12" s="119">
        <f t="shared" si="3"/>
        <v>0</v>
      </c>
      <c r="AI12" s="119">
        <f t="shared" si="3"/>
        <v>4.8739000000000005E-2</v>
      </c>
      <c r="AJ12" s="119">
        <f t="shared" si="3"/>
        <v>0</v>
      </c>
      <c r="AK12" s="119">
        <f t="shared" si="3"/>
        <v>0</v>
      </c>
      <c r="AL12" s="119">
        <f t="shared" si="3"/>
        <v>0</v>
      </c>
      <c r="AM12" s="119">
        <f t="shared" si="3"/>
        <v>0.108123</v>
      </c>
      <c r="AN12" s="119">
        <f t="shared" si="3"/>
        <v>0</v>
      </c>
      <c r="AO12" s="119">
        <f t="shared" si="3"/>
        <v>9.8756999999999984E-2</v>
      </c>
      <c r="AP12" s="119">
        <f t="shared" si="3"/>
        <v>2.5653000000000148E-2</v>
      </c>
      <c r="AQ12" s="119">
        <f t="shared" si="3"/>
        <v>1.1634999999998286E-2</v>
      </c>
      <c r="AR12" s="119">
        <f t="shared" si="3"/>
        <v>0</v>
      </c>
      <c r="AS12" s="119">
        <f t="shared" si="3"/>
        <v>2.5391E-2</v>
      </c>
      <c r="AT12" s="119">
        <f t="shared" si="3"/>
        <v>0</v>
      </c>
      <c r="AU12" s="119">
        <f t="shared" si="3"/>
        <v>0</v>
      </c>
      <c r="AV12" s="119">
        <f t="shared" si="3"/>
        <v>0</v>
      </c>
      <c r="AW12" s="119">
        <f t="shared" si="3"/>
        <v>0</v>
      </c>
      <c r="AX12" s="119">
        <f t="shared" si="3"/>
        <v>0</v>
      </c>
      <c r="AY12" s="119">
        <f t="shared" si="3"/>
        <v>0</v>
      </c>
      <c r="AZ12" s="119">
        <f t="shared" si="3"/>
        <v>0</v>
      </c>
      <c r="BA12" s="119">
        <f t="shared" si="3"/>
        <v>0</v>
      </c>
      <c r="BB12" s="119">
        <f t="shared" si="3"/>
        <v>0</v>
      </c>
      <c r="BC12" s="119">
        <f t="shared" si="3"/>
        <v>0</v>
      </c>
      <c r="BD12" s="214"/>
    </row>
    <row r="13" spans="1:56" ht="17.149999999999999" customHeight="1">
      <c r="B13" s="181" t="s">
        <v>123</v>
      </c>
      <c r="C13" s="182">
        <f>1/$A$1*'[1]4403Exp'!$B$264</f>
        <v>1.8900195999999999E-3</v>
      </c>
      <c r="D13" s="183">
        <f>1/$A$1*'[1]4403Exp'!$C$264</f>
        <v>1.3940737999999999E-3</v>
      </c>
      <c r="E13" s="183">
        <f>1/$A$1*'[1]4403Exp'!$D$264</f>
        <v>1.059016E-4</v>
      </c>
      <c r="F13" s="183">
        <f>1/$A$1*'[1]4403Exp'!$E$264</f>
        <v>1.8725000000000001E-5</v>
      </c>
      <c r="G13" s="183">
        <f>1/$A$1*'[1]4403Exp'!$F$264</f>
        <v>7.3599259999999997E-4</v>
      </c>
      <c r="H13" s="183">
        <f>1/$A$1*'[1]4403Exp'!$G$264</f>
        <v>4.1020000000000001E-7</v>
      </c>
      <c r="I13" s="183">
        <f>1/$A$1*'[1]4403Exp'!$H$264</f>
        <v>1.4418180000000001E-4</v>
      </c>
      <c r="J13" s="184">
        <f>1/$A$1*'[1]4403Exp'!$I$264</f>
        <v>9.4354399999999999E-5</v>
      </c>
      <c r="K13" s="184">
        <f>1/$A$1*'[1]4403Exp'!$J$264</f>
        <v>1.4734999999999998E-4</v>
      </c>
      <c r="L13" s="184">
        <f>1/$A$1*'[1]4403Exp'!K$264</f>
        <v>7.4421199999999998E-5</v>
      </c>
      <c r="M13" s="183">
        <f>1/$A$1*'[1]4403Exp'!L$264</f>
        <v>1.0433219999999999E-4</v>
      </c>
      <c r="N13" s="183">
        <f>1/$A$1*'[1]4403Exp'!M$264</f>
        <v>1.4816199999999999E-5</v>
      </c>
      <c r="O13" s="183">
        <f>1/$A$1*'[1]4403Exp'!N$264</f>
        <v>1.051666E-4</v>
      </c>
      <c r="P13" s="183">
        <f>1/$A$1*'[1]4403Exp'!O$264</f>
        <v>0</v>
      </c>
      <c r="Q13" s="183">
        <f>1/$A$1*'[1]4403Exp'!P$264</f>
        <v>0</v>
      </c>
      <c r="R13" s="183">
        <f>1/$A$1*'[1]4403Exp'!Q$264</f>
        <v>0</v>
      </c>
      <c r="S13" s="183">
        <f>1/$A$1*'[1]4403Exp'!R$264</f>
        <v>0</v>
      </c>
      <c r="T13" s="183">
        <f>1/$A$1*'[1]4403Exp'!S$264</f>
        <v>2.4371199999999998E-5</v>
      </c>
      <c r="U13" s="183">
        <f>1/$A$1*'[1]4403Exp'!T$264</f>
        <v>4.4704799999999999E-5</v>
      </c>
      <c r="V13" s="183">
        <f>1/$A$1*'[1]4403Exp'!U$264</f>
        <v>7.5660200000000004E-5</v>
      </c>
      <c r="W13" s="183">
        <f>1/$A$1*'[1]4403Exp'!V$264</f>
        <v>0</v>
      </c>
      <c r="X13" s="183">
        <f>1/$A$1*'[1]4403Exp'!W$264</f>
        <v>0</v>
      </c>
      <c r="Y13" s="183">
        <f>1/$A$1*'[1]4403Exp'!X$264</f>
        <v>0</v>
      </c>
      <c r="Z13" s="183">
        <f>1/$A$1*'[1]4403Exp'!Y$264</f>
        <v>0</v>
      </c>
      <c r="AA13" s="183">
        <f>1/$A$1*'[1]4403Exp'!Z$264</f>
        <v>0</v>
      </c>
      <c r="AB13" s="185">
        <f>1/$A$1*'[1]4403Exp'!AA$264</f>
        <v>0</v>
      </c>
      <c r="AC13" s="186"/>
      <c r="AD13" s="187">
        <f>'[1]4403Exp'!AB$264</f>
        <v>0.20663699999999999</v>
      </c>
      <c r="AE13" s="188">
        <f>'[1]4403Exp'!AC$264</f>
        <v>0.11144899999999999</v>
      </c>
      <c r="AF13" s="188">
        <f>'[1]4403Exp'!AD$264</f>
        <v>2.1211999999999998E-2</v>
      </c>
      <c r="AG13" s="188">
        <f>'[1]4403Exp'!AE$264</f>
        <v>5.1599999999999997E-4</v>
      </c>
      <c r="AH13" s="188">
        <f>'[1]4403Exp'!AF$264</f>
        <v>0.13967399999999999</v>
      </c>
      <c r="AI13" s="188">
        <f>'[1]4403Exp'!AG$264</f>
        <v>5.5999999999999999E-5</v>
      </c>
      <c r="AJ13" s="188">
        <f>'[1]4403Exp'!AH$264</f>
        <v>2.6766999999999999E-2</v>
      </c>
      <c r="AK13" s="188">
        <f>'[1]4403Exp'!AI$264</f>
        <v>2.2338999999999998E-2</v>
      </c>
      <c r="AL13" s="188">
        <f>'[1]4403Exp'!AJ$264</f>
        <v>3.7652999999999999E-2</v>
      </c>
      <c r="AM13" s="188">
        <f>'[1]4403Exp'!AK$264</f>
        <v>1.1505999999999999E-2</v>
      </c>
      <c r="AN13" s="188">
        <f>'[1]4403Exp'!AL$264</f>
        <v>1.2678999999999999E-2</v>
      </c>
      <c r="AO13" s="188">
        <f>'[1]4403Exp'!AM$264</f>
        <v>2.0109999999999998E-3</v>
      </c>
      <c r="AP13" s="188">
        <f>'[1]4403Exp'!AN$264</f>
        <v>4.9839999999999997E-3</v>
      </c>
      <c r="AQ13" s="188">
        <f>'[1]4403Exp'!AO$264</f>
        <v>0</v>
      </c>
      <c r="AR13" s="188">
        <f>'[1]4403Exp'!AP$264</f>
        <v>0</v>
      </c>
      <c r="AS13" s="188">
        <f>'[1]4403Exp'!AQ$264</f>
        <v>0</v>
      </c>
      <c r="AT13" s="188">
        <f>'[1]4403Exp'!AR$264</f>
        <v>0</v>
      </c>
      <c r="AU13" s="188">
        <f>'[1]4403Exp'!AS$264</f>
        <v>5.8369999999999993E-3</v>
      </c>
      <c r="AV13" s="188">
        <f>'[1]4403Exp'!AT$264</f>
        <v>1.1346E-2</v>
      </c>
      <c r="AW13" s="188">
        <f>'[1]4403Exp'!AU$264</f>
        <v>1.8152999999999999E-2</v>
      </c>
      <c r="AX13" s="188">
        <f>'[1]4403Exp'!AV$264</f>
        <v>0</v>
      </c>
      <c r="AY13" s="188">
        <f>'[1]4403Exp'!AW$264</f>
        <v>0</v>
      </c>
      <c r="AZ13" s="188">
        <f>'[1]4403Exp'!AX$264</f>
        <v>0</v>
      </c>
      <c r="BA13" s="188">
        <f>'[1]4403Exp'!AY$264</f>
        <v>0</v>
      </c>
      <c r="BB13" s="188">
        <f>'[1]4403Exp'!AZ$264</f>
        <v>0</v>
      </c>
      <c r="BC13" s="188">
        <f>'[1]4403Exp'!BA$264</f>
        <v>0</v>
      </c>
      <c r="BD13" s="214"/>
    </row>
    <row r="14" spans="1:56" ht="17.149999999999999" customHeight="1">
      <c r="B14" s="10" t="s">
        <v>67</v>
      </c>
      <c r="C14" s="64">
        <f>C5-SUM(C6,C7,C8,C9,C13)</f>
        <v>0.23437750140000002</v>
      </c>
      <c r="D14" s="25">
        <f t="shared" ref="D14:M14" si="4">D5-SUM(D6,D7,D8,D9,D13)</f>
        <v>0.19772922399999995</v>
      </c>
      <c r="E14" s="25">
        <f t="shared" si="4"/>
        <v>0.18049075519999994</v>
      </c>
      <c r="F14" s="25">
        <f t="shared" si="4"/>
        <v>0.17761886099999999</v>
      </c>
      <c r="G14" s="25">
        <f t="shared" si="4"/>
        <v>0.2032496536</v>
      </c>
      <c r="H14" s="25">
        <f t="shared" si="4"/>
        <v>0.24371679920000003</v>
      </c>
      <c r="I14" s="25">
        <f t="shared" si="4"/>
        <v>0.1489156438</v>
      </c>
      <c r="J14" s="25">
        <f t="shared" si="4"/>
        <v>0.17102815239999999</v>
      </c>
      <c r="K14" s="46">
        <f t="shared" si="4"/>
        <v>0.18673262159999998</v>
      </c>
      <c r="L14" s="46">
        <f t="shared" si="4"/>
        <v>0.2158921744</v>
      </c>
      <c r="M14" s="25">
        <f t="shared" si="4"/>
        <v>0.22348951800000003</v>
      </c>
      <c r="N14" s="25">
        <f t="shared" ref="N14:AB14" si="5">N5-SUM(N6,N7,N8,N9,N13)</f>
        <v>0.14325737439999997</v>
      </c>
      <c r="O14" s="25">
        <f t="shared" si="5"/>
        <v>0.15542419479999997</v>
      </c>
      <c r="P14" s="25">
        <f t="shared" si="5"/>
        <v>0.15850232439999998</v>
      </c>
      <c r="Q14" s="25">
        <f t="shared" si="5"/>
        <v>0.15158372039999998</v>
      </c>
      <c r="R14" s="25">
        <f t="shared" si="5"/>
        <v>0.14142189319999995</v>
      </c>
      <c r="S14" s="25">
        <f t="shared" si="5"/>
        <v>6.5535534399999998E-2</v>
      </c>
      <c r="T14" s="25">
        <f t="shared" si="5"/>
        <v>0</v>
      </c>
      <c r="U14" s="25">
        <f t="shared" si="5"/>
        <v>0</v>
      </c>
      <c r="V14" s="25">
        <f t="shared" si="5"/>
        <v>0</v>
      </c>
      <c r="W14" s="25">
        <f t="shared" si="5"/>
        <v>0</v>
      </c>
      <c r="X14" s="25">
        <f t="shared" si="5"/>
        <v>0</v>
      </c>
      <c r="Y14" s="25">
        <f t="shared" si="5"/>
        <v>0</v>
      </c>
      <c r="Z14" s="25">
        <f t="shared" si="5"/>
        <v>0</v>
      </c>
      <c r="AA14" s="25">
        <f t="shared" si="5"/>
        <v>0</v>
      </c>
      <c r="AB14" s="26">
        <f t="shared" si="5"/>
        <v>0</v>
      </c>
      <c r="AC14" s="4"/>
      <c r="AD14" s="80">
        <f t="shared" ref="AD14:BC14" si="6">AD5-SUM(AD6,AD7,AD8,AD9,AD13)</f>
        <v>31.117300999999998</v>
      </c>
      <c r="AE14" s="81">
        <f t="shared" si="6"/>
        <v>27.786441000000007</v>
      </c>
      <c r="AF14" s="81">
        <f t="shared" si="6"/>
        <v>28.854120999999996</v>
      </c>
      <c r="AG14" s="81">
        <f t="shared" si="6"/>
        <v>33.044983999999999</v>
      </c>
      <c r="AH14" s="81">
        <f t="shared" si="6"/>
        <v>39.660235999999998</v>
      </c>
      <c r="AI14" s="81">
        <f t="shared" si="6"/>
        <v>40.300432999999991</v>
      </c>
      <c r="AJ14" s="81">
        <f t="shared" si="6"/>
        <v>23.191872</v>
      </c>
      <c r="AK14" s="81">
        <f t="shared" si="6"/>
        <v>29.757773999999994</v>
      </c>
      <c r="AL14" s="81">
        <f t="shared" si="6"/>
        <v>34.212662999999999</v>
      </c>
      <c r="AM14" s="81">
        <f t="shared" si="6"/>
        <v>38.973406999999995</v>
      </c>
      <c r="AN14" s="81">
        <f t="shared" si="6"/>
        <v>39.381453999999998</v>
      </c>
      <c r="AO14" s="81">
        <f t="shared" si="6"/>
        <v>25.895725999999993</v>
      </c>
      <c r="AP14" s="81">
        <f t="shared" si="6"/>
        <v>20.836415999999993</v>
      </c>
      <c r="AQ14" s="81">
        <f t="shared" si="6"/>
        <v>21.671044000000006</v>
      </c>
      <c r="AR14" s="81">
        <f t="shared" si="6"/>
        <v>20.684436999999999</v>
      </c>
      <c r="AS14" s="81">
        <f t="shared" si="6"/>
        <v>19.297838999999996</v>
      </c>
      <c r="AT14" s="81">
        <f t="shared" si="6"/>
        <v>7.2337679999999995</v>
      </c>
      <c r="AU14" s="81">
        <f t="shared" si="6"/>
        <v>0</v>
      </c>
      <c r="AV14" s="81">
        <f t="shared" si="6"/>
        <v>0</v>
      </c>
      <c r="AW14" s="81">
        <f t="shared" si="6"/>
        <v>0</v>
      </c>
      <c r="AX14" s="81">
        <f t="shared" si="6"/>
        <v>0</v>
      </c>
      <c r="AY14" s="81">
        <f t="shared" si="6"/>
        <v>0</v>
      </c>
      <c r="AZ14" s="81">
        <f t="shared" si="6"/>
        <v>0</v>
      </c>
      <c r="BA14" s="81">
        <f t="shared" si="6"/>
        <v>0</v>
      </c>
      <c r="BB14" s="81">
        <f t="shared" si="6"/>
        <v>0</v>
      </c>
      <c r="BC14" s="81">
        <f t="shared" si="6"/>
        <v>0</v>
      </c>
      <c r="BD14" s="214"/>
    </row>
    <row r="15" spans="1:56">
      <c r="B15" s="5" t="s">
        <v>76</v>
      </c>
      <c r="C15" s="48">
        <f>1/$A$1*'[1]4403Exp'!$B$255</f>
        <v>1.0955434E-3</v>
      </c>
      <c r="D15" s="12">
        <f>1/$A$1*'[1]4403Exp'!$C$174</f>
        <v>2.7178317599999998E-2</v>
      </c>
      <c r="E15" s="12">
        <f>1/$A$1*'[1]4403Exp'!$D$255</f>
        <v>2.7951293999999998E-2</v>
      </c>
      <c r="F15" s="12">
        <f>1/$A$1*'[1]4403Exp'!$E$255</f>
        <v>2.4972186399999999E-2</v>
      </c>
      <c r="G15" s="12">
        <f>1/$A$1*'[1]4403Exp'!$F$174</f>
        <v>2.2883628600000001E-2</v>
      </c>
      <c r="H15" s="12">
        <f>1/$A$1*'[1]4403Exp'!$G$174</f>
        <v>1.9140231599999998E-2</v>
      </c>
      <c r="I15" s="12">
        <f>1/$A$1*'[1]4403Exp'!$H$174</f>
        <v>3.2594967999999996E-3</v>
      </c>
      <c r="J15" s="38">
        <f>1/$A$1*'[1]4403Exp'!$I$174</f>
        <v>8.9026980000000001E-4</v>
      </c>
      <c r="K15" s="38">
        <f>1/$A$1*'[1]4403Exp'!$J$255</f>
        <v>0</v>
      </c>
      <c r="L15" s="38">
        <f>1/$A$1*'[1]4403Exp'!K$255</f>
        <v>0</v>
      </c>
      <c r="M15" s="12">
        <f>1/$A$1*'[1]4403Exp'!L$255</f>
        <v>0</v>
      </c>
      <c r="N15" s="12">
        <f>1/$A$1*'[1]4403Exp'!M$255</f>
        <v>0</v>
      </c>
      <c r="O15" s="12">
        <f>1/$A$1*'[1]4403Exp'!N$255</f>
        <v>0</v>
      </c>
      <c r="P15" s="12">
        <f>1/$A$1*'[1]4403Exp'!O$255</f>
        <v>0</v>
      </c>
      <c r="Q15" s="12">
        <f>1/$A$1*'[1]4403Exp'!P$255</f>
        <v>0</v>
      </c>
      <c r="R15" s="12">
        <f>1/$A$1*'[1]4403Exp'!Q$255</f>
        <v>0</v>
      </c>
      <c r="S15" s="12">
        <f>1/$A$1*'[1]4403Exp'!R$255</f>
        <v>0</v>
      </c>
      <c r="T15" s="12">
        <f>1/$A$1*'[1]4403Exp'!S$255</f>
        <v>0</v>
      </c>
      <c r="U15" s="12">
        <f>1/$A$1*'[1]4403Exp'!T$255</f>
        <v>0</v>
      </c>
      <c r="V15" s="12">
        <f>1/$A$1*'[1]4403Exp'!U$255</f>
        <v>0</v>
      </c>
      <c r="W15" s="12">
        <f>1/$A$1*'[1]4403Exp'!V$255</f>
        <v>0</v>
      </c>
      <c r="X15" s="12">
        <f>1/$A$1*'[1]4403Exp'!W$255</f>
        <v>0</v>
      </c>
      <c r="Y15" s="12">
        <f>1/$A$1*'[1]4403Exp'!X$255</f>
        <v>0</v>
      </c>
      <c r="Z15" s="12">
        <f>1/$A$1*'[1]4403Exp'!Y$255</f>
        <v>0</v>
      </c>
      <c r="AA15" s="12">
        <f>1/$A$1*'[1]4403Exp'!Z$255</f>
        <v>0</v>
      </c>
      <c r="AB15" s="11">
        <f>1/$A$1*'[1]4403Exp'!AA$255</f>
        <v>0</v>
      </c>
      <c r="AC15" s="4"/>
      <c r="AD15" s="152">
        <f>'[1]4403Exp'!AB$255</f>
        <v>8.7164999999999992E-2</v>
      </c>
      <c r="AE15" s="153">
        <f>'[1]4403Exp'!AC$174</f>
        <v>3.9233209999999996</v>
      </c>
      <c r="AF15" s="153">
        <f>'[1]4403Exp'!AD$174</f>
        <v>0</v>
      </c>
      <c r="AG15" s="153">
        <f>'[1]4403Exp'!AE$174</f>
        <v>0</v>
      </c>
      <c r="AH15" s="153">
        <f>'[1]4403Exp'!AF$174</f>
        <v>5.1764269999999994</v>
      </c>
      <c r="AI15" s="153">
        <f>'[1]4403Exp'!AG$174</f>
        <v>3.718423</v>
      </c>
      <c r="AJ15" s="153">
        <f>'[1]4403Exp'!AH$174</f>
        <v>0.66521199999999991</v>
      </c>
      <c r="AK15" s="153">
        <f>'[1]4403Exp'!AI$174</f>
        <v>0.142317</v>
      </c>
      <c r="AL15" s="153">
        <f>'[1]4403Exp'!AJ$174</f>
        <v>0</v>
      </c>
      <c r="AM15" s="153">
        <f>'[1]4403Exp'!AK$174</f>
        <v>0</v>
      </c>
      <c r="AN15" s="153">
        <f>'[1]4403Exp'!AL$174</f>
        <v>0</v>
      </c>
      <c r="AO15" s="153">
        <f>'[1]4403Exp'!AM$174</f>
        <v>0</v>
      </c>
      <c r="AP15" s="153">
        <f>'[1]4403Exp'!AN$174</f>
        <v>0</v>
      </c>
      <c r="AQ15" s="153">
        <f>'[1]4403Exp'!AO$174</f>
        <v>0</v>
      </c>
      <c r="AR15" s="153">
        <f>'[1]4403Exp'!AP$174</f>
        <v>0</v>
      </c>
      <c r="AS15" s="153">
        <f>'[1]4403Exp'!AQ$174</f>
        <v>0</v>
      </c>
      <c r="AT15" s="153">
        <f>'[1]4403Exp'!AR$174</f>
        <v>0</v>
      </c>
      <c r="AU15" s="153">
        <f>'[1]4403Exp'!AS$174</f>
        <v>0</v>
      </c>
      <c r="AV15" s="153">
        <f>'[1]4403Exp'!AT$174</f>
        <v>0</v>
      </c>
      <c r="AW15" s="153">
        <f>'[1]4403Exp'!AU$174</f>
        <v>0</v>
      </c>
      <c r="AX15" s="153">
        <f>'[1]4403Exp'!AV$174</f>
        <v>0</v>
      </c>
      <c r="AY15" s="153">
        <f>'[1]4403Exp'!AW$174</f>
        <v>0</v>
      </c>
      <c r="AZ15" s="153">
        <f>'[1]4403Exp'!AX$174</f>
        <v>0</v>
      </c>
      <c r="BA15" s="153">
        <f>'[1]4403Exp'!AY$174</f>
        <v>0</v>
      </c>
      <c r="BB15" s="153">
        <f>'[1]4403Exp'!AZ$174</f>
        <v>0</v>
      </c>
      <c r="BC15" s="153">
        <f>'[1]4403Exp'!BA$174</f>
        <v>0</v>
      </c>
      <c r="BD15" s="214"/>
    </row>
    <row r="16" spans="1:56">
      <c r="B16" s="5" t="s">
        <v>40</v>
      </c>
      <c r="C16" s="48">
        <f>1/$A$1*'[1]4403Exp'!$B$108</f>
        <v>0.23241807119999999</v>
      </c>
      <c r="D16" s="12">
        <f>1/$A$1*'[1]4403Exp'!$C$108</f>
        <v>0.17023268219999996</v>
      </c>
      <c r="E16" s="12">
        <f>1/$A$1*'[1]4403Exp'!$D$108</f>
        <v>0.14817888959999997</v>
      </c>
      <c r="F16" s="12">
        <f>1/$A$1*'[1]4403Exp'!$E$108</f>
        <v>0.15120183819999999</v>
      </c>
      <c r="G16" s="12">
        <f>1/$A$1*'[1]4403Exp'!$F$108</f>
        <v>0.17956573879999999</v>
      </c>
      <c r="H16" s="12">
        <f>1/$A$1*'[1]4403Exp'!$G$108</f>
        <v>0.2208473218</v>
      </c>
      <c r="I16" s="12">
        <f>1/$A$1*'[1]4403Exp'!$H$108</f>
        <v>0.14321137599999997</v>
      </c>
      <c r="J16" s="38">
        <f>1/$A$1*'[1]4403Exp'!$I$108</f>
        <v>0.16513562659999997</v>
      </c>
      <c r="K16" s="38">
        <f>1/$A$1*'[1]4403Exp'!$J$108</f>
        <v>0.18351869060000001</v>
      </c>
      <c r="L16" s="38">
        <f>1/$A$1*'[1]4403Exp'!K$108</f>
        <v>0.21218312079999999</v>
      </c>
      <c r="M16" s="12">
        <f>1/$A$1*'[1]4403Exp'!L$108</f>
        <v>0.2153516764</v>
      </c>
      <c r="N16" s="12">
        <f>1/$A$1*'[1]4403Exp'!M$108</f>
        <v>0.13613029079999997</v>
      </c>
      <c r="O16" s="12">
        <f>1/$A$1*'[1]4403Exp'!N$108</f>
        <v>0.14057080799999999</v>
      </c>
      <c r="P16" s="12">
        <f>1/$A$1*'[1]4403Exp'!O$108</f>
        <v>0.1421305088</v>
      </c>
      <c r="Q16" s="12">
        <f>1/$A$1*'[1]4403Exp'!P$108</f>
        <v>0.1444449776</v>
      </c>
      <c r="R16" s="12">
        <f>1/$A$1*'[1]4403Exp'!Q$108</f>
        <v>0.13869736019999998</v>
      </c>
      <c r="S16" s="12">
        <f>1/$A$1*'[1]4403Exp'!R$108</f>
        <v>6.4306199999999994E-2</v>
      </c>
      <c r="T16" s="12">
        <f>1/$A$1*'[1]4403Exp'!S$108</f>
        <v>0</v>
      </c>
      <c r="U16" s="12">
        <f>1/$A$1*'[1]4403Exp'!T$108</f>
        <v>0</v>
      </c>
      <c r="V16" s="12">
        <f>1/$A$1*'[1]4403Exp'!U$108</f>
        <v>0</v>
      </c>
      <c r="W16" s="12">
        <f>1/$A$1*'[1]4403Exp'!V$108</f>
        <v>0</v>
      </c>
      <c r="X16" s="12">
        <f>1/$A$1*'[1]4403Exp'!W$108</f>
        <v>0</v>
      </c>
      <c r="Y16" s="12">
        <f>1/$A$1*'[1]4403Exp'!X$108</f>
        <v>0</v>
      </c>
      <c r="Z16" s="12">
        <f>1/$A$1*'[1]4403Exp'!Y$108</f>
        <v>0</v>
      </c>
      <c r="AA16" s="12">
        <f>1/$A$1*'[1]4403Exp'!Z$108</f>
        <v>0</v>
      </c>
      <c r="AB16" s="11">
        <f>1/$A$1*'[1]4403Exp'!AA$108</f>
        <v>0</v>
      </c>
      <c r="AC16" s="4"/>
      <c r="AD16" s="116">
        <f>'[1]4403Exp'!AB$108</f>
        <v>30.880513999999998</v>
      </c>
      <c r="AE16" s="117">
        <f>'[1]4403Exp'!AC$108</f>
        <v>23.839230000000001</v>
      </c>
      <c r="AF16" s="117">
        <f>'[1]4403Exp'!AD$108</f>
        <v>24.111936</v>
      </c>
      <c r="AG16" s="117">
        <f>'[1]4403Exp'!AE$108</f>
        <v>27.484310999999998</v>
      </c>
      <c r="AH16" s="117">
        <f>'[1]4403Exp'!AF$108</f>
        <v>34.377960999999999</v>
      </c>
      <c r="AI16" s="117">
        <f>'[1]4403Exp'!AG$108</f>
        <v>36.294632999999997</v>
      </c>
      <c r="AJ16" s="117">
        <f>'[1]4403Exp'!AH$108</f>
        <v>22.240386000000001</v>
      </c>
      <c r="AK16" s="117">
        <f>'[1]4403Exp'!AI$108</f>
        <v>29.016997999999997</v>
      </c>
      <c r="AL16" s="117">
        <f>'[1]4403Exp'!AJ$108</f>
        <v>33.685504000000002</v>
      </c>
      <c r="AM16" s="117">
        <f>'[1]4403Exp'!AK$108</f>
        <v>38.565560999999995</v>
      </c>
      <c r="AN16" s="117">
        <f>'[1]4403Exp'!AL$108</f>
        <v>37.929860999999995</v>
      </c>
      <c r="AO16" s="117">
        <f>'[1]4403Exp'!AM$108</f>
        <v>25.359351999999998</v>
      </c>
      <c r="AP16" s="117">
        <f>'[1]4403Exp'!AN$108</f>
        <v>19.475905999999998</v>
      </c>
      <c r="AQ16" s="117">
        <f>'[1]4403Exp'!AO$108</f>
        <v>20.330231999999999</v>
      </c>
      <c r="AR16" s="117">
        <f>'[1]4403Exp'!AP$108</f>
        <v>19.976500999999999</v>
      </c>
      <c r="AS16" s="117">
        <f>'[1]4403Exp'!AQ$108</f>
        <v>18.976762999999998</v>
      </c>
      <c r="AT16" s="117">
        <f>'[1]4403Exp'!AR$108</f>
        <v>7.1450549999999993</v>
      </c>
      <c r="AU16" s="117">
        <f>'[1]4403Exp'!AS$108</f>
        <v>0</v>
      </c>
      <c r="AV16" s="117">
        <f>'[1]4403Exp'!AT$108</f>
        <v>0</v>
      </c>
      <c r="AW16" s="117">
        <f>'[1]4403Exp'!AU$108</f>
        <v>0</v>
      </c>
      <c r="AX16" s="117">
        <f>'[1]4403Exp'!AV$108</f>
        <v>0</v>
      </c>
      <c r="AY16" s="117">
        <f>'[1]4403Exp'!AW$108</f>
        <v>0</v>
      </c>
      <c r="AZ16" s="117">
        <f>'[1]4403Exp'!AX$108</f>
        <v>0</v>
      </c>
      <c r="BA16" s="117">
        <f>'[1]4403Exp'!AY$108</f>
        <v>0</v>
      </c>
      <c r="BB16" s="117">
        <f>'[1]4403Exp'!AZ$108</f>
        <v>0</v>
      </c>
      <c r="BC16" s="117">
        <f>'[1]4403Exp'!BA$108</f>
        <v>0</v>
      </c>
      <c r="BD16" s="214"/>
    </row>
    <row r="17" spans="2:56" ht="13" thickBot="1">
      <c r="B17" s="6" t="s">
        <v>68</v>
      </c>
      <c r="C17" s="189">
        <f t="shared" ref="C17:M17" si="7">SUM(C14:C14)-SUM(C15:C16)</f>
        <v>8.6388680000001883E-4</v>
      </c>
      <c r="D17" s="190">
        <f t="shared" si="7"/>
        <v>3.1822419999999463E-4</v>
      </c>
      <c r="E17" s="190">
        <f t="shared" si="7"/>
        <v>4.3605715999999739E-3</v>
      </c>
      <c r="F17" s="190">
        <f t="shared" si="7"/>
        <v>1.4448364000000102E-3</v>
      </c>
      <c r="G17" s="190">
        <f t="shared" si="7"/>
        <v>8.0028619999999995E-4</v>
      </c>
      <c r="H17" s="190">
        <f t="shared" si="7"/>
        <v>3.7292458000000306E-3</v>
      </c>
      <c r="I17" s="190">
        <f t="shared" si="7"/>
        <v>2.4447710000000122E-3</v>
      </c>
      <c r="J17" s="191">
        <f t="shared" si="7"/>
        <v>5.0022560000000105E-3</v>
      </c>
      <c r="K17" s="191">
        <f t="shared" si="7"/>
        <v>3.2139309999999754E-3</v>
      </c>
      <c r="L17" s="191">
        <f t="shared" si="7"/>
        <v>3.7090536000000118E-3</v>
      </c>
      <c r="M17" s="190">
        <f t="shared" si="7"/>
        <v>8.1378416000000287E-3</v>
      </c>
      <c r="N17" s="190">
        <f t="shared" ref="N17:AB17" si="8">SUM(N14:N14)-SUM(N15:N16)</f>
        <v>7.1270836000000004E-3</v>
      </c>
      <c r="O17" s="190">
        <f t="shared" si="8"/>
        <v>1.4853386799999979E-2</v>
      </c>
      <c r="P17" s="190">
        <f t="shared" si="8"/>
        <v>1.6371815599999978E-2</v>
      </c>
      <c r="Q17" s="190">
        <f t="shared" si="8"/>
        <v>7.1387427999999864E-3</v>
      </c>
      <c r="R17" s="190">
        <f t="shared" si="8"/>
        <v>2.7245329999999734E-3</v>
      </c>
      <c r="S17" s="190">
        <f t="shared" si="8"/>
        <v>1.2293344000000039E-3</v>
      </c>
      <c r="T17" s="190">
        <f t="shared" si="8"/>
        <v>0</v>
      </c>
      <c r="U17" s="190">
        <f t="shared" si="8"/>
        <v>0</v>
      </c>
      <c r="V17" s="190">
        <f t="shared" si="8"/>
        <v>0</v>
      </c>
      <c r="W17" s="190">
        <f t="shared" si="8"/>
        <v>0</v>
      </c>
      <c r="X17" s="190">
        <f t="shared" si="8"/>
        <v>0</v>
      </c>
      <c r="Y17" s="190">
        <f t="shared" si="8"/>
        <v>0</v>
      </c>
      <c r="Z17" s="190">
        <f t="shared" si="8"/>
        <v>0</v>
      </c>
      <c r="AA17" s="190">
        <f t="shared" si="8"/>
        <v>0</v>
      </c>
      <c r="AB17" s="192">
        <f t="shared" si="8"/>
        <v>0</v>
      </c>
      <c r="AC17" s="37"/>
      <c r="AD17" s="125">
        <f t="shared" ref="AD17:BC17" si="9">SUM(AD14:AD14)-SUM(AD15:AD16)</f>
        <v>0.14962200000000081</v>
      </c>
      <c r="AE17" s="126">
        <f t="shared" si="9"/>
        <v>2.3890000000005074E-2</v>
      </c>
      <c r="AF17" s="126">
        <f t="shared" si="9"/>
        <v>4.7421849999999957</v>
      </c>
      <c r="AG17" s="126">
        <f t="shared" si="9"/>
        <v>5.5606730000000013</v>
      </c>
      <c r="AH17" s="126">
        <f t="shared" si="9"/>
        <v>0.10584800000000172</v>
      </c>
      <c r="AI17" s="126">
        <f t="shared" si="9"/>
        <v>0.28737699999999222</v>
      </c>
      <c r="AJ17" s="126">
        <f t="shared" si="9"/>
        <v>0.28627399999999881</v>
      </c>
      <c r="AK17" s="126">
        <f t="shared" si="9"/>
        <v>0.5984589999999983</v>
      </c>
      <c r="AL17" s="126">
        <f t="shared" si="9"/>
        <v>0.52715899999999749</v>
      </c>
      <c r="AM17" s="126">
        <f t="shared" si="9"/>
        <v>0.40784599999999926</v>
      </c>
      <c r="AN17" s="126">
        <f t="shared" si="9"/>
        <v>1.4515930000000026</v>
      </c>
      <c r="AO17" s="126">
        <f t="shared" si="9"/>
        <v>0.53637399999999502</v>
      </c>
      <c r="AP17" s="126">
        <f t="shared" si="9"/>
        <v>1.3605099999999943</v>
      </c>
      <c r="AQ17" s="126">
        <f t="shared" si="9"/>
        <v>1.3408120000000068</v>
      </c>
      <c r="AR17" s="126">
        <f t="shared" si="9"/>
        <v>0.70793600000000012</v>
      </c>
      <c r="AS17" s="126">
        <f t="shared" si="9"/>
        <v>0.32107599999999792</v>
      </c>
      <c r="AT17" s="126">
        <f t="shared" si="9"/>
        <v>8.8713000000000264E-2</v>
      </c>
      <c r="AU17" s="126">
        <f t="shared" si="9"/>
        <v>0</v>
      </c>
      <c r="AV17" s="126">
        <f t="shared" si="9"/>
        <v>0</v>
      </c>
      <c r="AW17" s="126">
        <f t="shared" si="9"/>
        <v>0</v>
      </c>
      <c r="AX17" s="126">
        <f t="shared" si="9"/>
        <v>0</v>
      </c>
      <c r="AY17" s="126">
        <f t="shared" si="9"/>
        <v>0</v>
      </c>
      <c r="AZ17" s="126">
        <f t="shared" si="9"/>
        <v>0</v>
      </c>
      <c r="BA17" s="126">
        <f t="shared" si="9"/>
        <v>0</v>
      </c>
      <c r="BB17" s="126">
        <f t="shared" si="9"/>
        <v>0</v>
      </c>
      <c r="BC17" s="126">
        <f t="shared" si="9"/>
        <v>0</v>
      </c>
      <c r="BD17" s="214"/>
    </row>
    <row r="18" spans="2:56" ht="13" thickTop="1"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</row>
    <row r="19" spans="2:56"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</row>
    <row r="20" spans="2:56">
      <c r="B20" s="218" t="s">
        <v>121</v>
      </c>
      <c r="C20" s="219">
        <f>1/$A$1*'[3]4403Imp'!B$56</f>
        <v>0</v>
      </c>
      <c r="D20" s="219">
        <f>1/$A$1*'[3]4403Imp'!C$56</f>
        <v>0</v>
      </c>
      <c r="E20" s="219">
        <f>1/$A$1*'[3]4403Imp'!D$56</f>
        <v>0</v>
      </c>
      <c r="F20" s="219">
        <f>1/$A$1*'[3]4403Imp'!E$56</f>
        <v>0</v>
      </c>
      <c r="G20" s="219">
        <f>1/$A$1*'[3]4403Imp'!F$56</f>
        <v>0</v>
      </c>
      <c r="H20" s="219">
        <f>1/$A$1*'[3]4403Imp'!G$56</f>
        <v>1.1399999999999999E-4</v>
      </c>
      <c r="I20" s="219">
        <f>1/$A$1*'[3]4403Imp'!H$56</f>
        <v>7.3400000000000006E-4</v>
      </c>
      <c r="J20" s="219">
        <f>1/$A$1*'[3]4403Imp'!I$56</f>
        <v>6.0600000000000009E-4</v>
      </c>
      <c r="K20" s="219">
        <f>1/$A$1*'[3]4403Imp'!J$56</f>
        <v>5.9499999999999993E-4</v>
      </c>
      <c r="L20" s="219">
        <f>1/$A$1*'[3]4403Imp'!K$56</f>
        <v>1.119E-3</v>
      </c>
      <c r="M20" s="219">
        <f>1/$A$1*'[3]4403Imp'!L$56</f>
        <v>1.6439999999999998E-3</v>
      </c>
      <c r="N20" s="219">
        <f>1/$A$1*'[3]4403Imp'!M$56</f>
        <v>7.9430000000000004E-3</v>
      </c>
      <c r="O20" s="219">
        <f>1/$A$1*'[3]4403Imp'!N$56</f>
        <v>3.8211999999999996E-2</v>
      </c>
      <c r="P20" s="219">
        <f>1/$A$1*'[3]4403Imp'!O$56</f>
        <v>0.19013636833333333</v>
      </c>
      <c r="Q20" s="219">
        <f>1/$A$1*'[3]4403Imp'!P$56</f>
        <v>8.6430461646966203E-2</v>
      </c>
      <c r="R20" s="219">
        <f>1/$A$1*'[3]4403Imp'!Q$56</f>
        <v>1.7778971057457335E-2</v>
      </c>
      <c r="S20" s="219">
        <f>1/$A$1*'[3]4403Imp'!R$56</f>
        <v>9.6473674044690629E-3</v>
      </c>
      <c r="T20" s="219">
        <f>1/$A$1*'[3]4403Imp'!S$56</f>
        <v>3.0551207277899959E-4</v>
      </c>
      <c r="U20" s="219">
        <f>1/$A$1*'[3]4403Imp'!T$56</f>
        <v>4.1799999999999997E-4</v>
      </c>
      <c r="V20" s="219">
        <f>1/$A$1*'[3]4403Imp'!U$56</f>
        <v>5.7258856697127631E-4</v>
      </c>
      <c r="W20" s="219">
        <f>1/$A$1*'[3]4403Imp'!V$56</f>
        <v>0</v>
      </c>
      <c r="X20" s="219">
        <f>1/$A$1*'[3]4403Imp'!W$56</f>
        <v>0</v>
      </c>
      <c r="Y20" s="219">
        <f>1/$A$1*'[3]4403Imp'!X$56</f>
        <v>0</v>
      </c>
      <c r="Z20" s="219">
        <f>1/$A$1*'[3]4403Imp'!Y$56</f>
        <v>0</v>
      </c>
      <c r="AA20" s="219">
        <f>1/$A$1*'[3]4403Imp'!Z$56</f>
        <v>0</v>
      </c>
      <c r="AB20" s="219">
        <f>1/$A$1*'[3]4403Imp'!AA$56</f>
        <v>0</v>
      </c>
      <c r="AD20" s="220">
        <f>'[3]4403Imp'!AB$56</f>
        <v>0</v>
      </c>
      <c r="AE20" s="220">
        <f>'[3]4403Imp'!AC$56</f>
        <v>0</v>
      </c>
      <c r="AF20" s="220">
        <f>'[3]4403Imp'!AD$56</f>
        <v>0</v>
      </c>
      <c r="AG20" s="220">
        <f>'[3]4403Imp'!AE$56</f>
        <v>0</v>
      </c>
      <c r="AH20" s="220">
        <f>'[3]4403Imp'!AF$56</f>
        <v>0</v>
      </c>
      <c r="AI20" s="220">
        <f>'[3]4403Imp'!AG$56</f>
        <v>3.7999999999999999E-2</v>
      </c>
      <c r="AJ20" s="220">
        <f>'[3]4403Imp'!AH$56</f>
        <v>0.2848</v>
      </c>
      <c r="AK20" s="220">
        <f>'[3]4403Imp'!AI$56</f>
        <v>0.23727799999999999</v>
      </c>
      <c r="AL20" s="220">
        <f>'[3]4403Imp'!AJ$56</f>
        <v>0.29810399999999992</v>
      </c>
      <c r="AM20" s="220">
        <f>'[3]4403Imp'!AK$56</f>
        <v>0.46980499999999997</v>
      </c>
      <c r="AN20" s="220">
        <f>'[3]4403Imp'!AL$56</f>
        <v>0.71118999999999999</v>
      </c>
      <c r="AO20" s="220">
        <f>'[3]4403Imp'!AM$56</f>
        <v>3.2982719999999999</v>
      </c>
      <c r="AP20" s="220">
        <f>'[3]4403Imp'!AN$56</f>
        <v>17.223461999999998</v>
      </c>
      <c r="AQ20" s="220">
        <f>'[3]4403Imp'!AO$56</f>
        <v>109.47589499999999</v>
      </c>
      <c r="AR20" s="220">
        <f>'[3]4403Imp'!AP$56</f>
        <v>62.400149999999996</v>
      </c>
      <c r="AS20" s="220">
        <f>'[3]4403Imp'!AQ$56</f>
        <v>12.175201999999999</v>
      </c>
      <c r="AT20" s="220">
        <f>'[3]4403Imp'!AR$56</f>
        <v>6.5954750000000013</v>
      </c>
      <c r="AU20" s="220">
        <f>'[3]4403Imp'!AS$56</f>
        <v>0.23268</v>
      </c>
      <c r="AV20" s="220">
        <f>'[3]4403Imp'!AT$56</f>
        <v>0.28279199999999999</v>
      </c>
      <c r="AW20" s="220">
        <f>'[3]4403Imp'!AU$56</f>
        <v>0.28279199999999999</v>
      </c>
      <c r="AX20" s="220">
        <f>'[3]4403Imp'!AV$56</f>
        <v>0</v>
      </c>
      <c r="AY20" s="220">
        <f>'[3]4403Imp'!AW$56</f>
        <v>0</v>
      </c>
      <c r="AZ20" s="220">
        <f>'[3]4403Imp'!AX$56</f>
        <v>0</v>
      </c>
      <c r="BA20" s="220">
        <f>'[3]4403Imp'!AY$56</f>
        <v>0</v>
      </c>
      <c r="BB20" s="220">
        <f>'[3]4403Imp'!AZ$56</f>
        <v>0</v>
      </c>
      <c r="BC20" s="220">
        <f>'[3]4403Imp'!BA$56</f>
        <v>0</v>
      </c>
    </row>
    <row r="21" spans="2:56">
      <c r="B21" s="218" t="s">
        <v>120</v>
      </c>
      <c r="C21" s="219">
        <f>1/$A$1*'[4]4403Imp'!B$56</f>
        <v>0.16466995719999999</v>
      </c>
      <c r="D21" s="219">
        <f>1/$A$1*'[4]4403Imp'!C$56</f>
        <v>0.13317045</v>
      </c>
      <c r="E21" s="219">
        <f>1/$A$1*'[4]4403Imp'!D$56</f>
        <v>7.293405E-2</v>
      </c>
      <c r="F21" s="219">
        <f>1/$A$1*'[4]4403Imp'!E$56</f>
        <v>0.110953</v>
      </c>
      <c r="G21" s="219">
        <f>1/$A$1*'[4]4403Imp'!F$56</f>
        <v>0.156695</v>
      </c>
      <c r="H21" s="219">
        <f>1/$A$1*'[4]4403Imp'!G$56</f>
        <v>0.16513099999999997</v>
      </c>
      <c r="I21" s="219">
        <f>1/$A$1*'[4]4403Imp'!H$56</f>
        <v>0.105874</v>
      </c>
      <c r="J21" s="219">
        <f>1/$A$1*'[4]4403Imp'!I$56</f>
        <v>0.10392899999999999</v>
      </c>
      <c r="K21" s="219">
        <f>1/$A$1*'[4]4403Imp'!J$56</f>
        <v>0.111511</v>
      </c>
      <c r="L21" s="219">
        <f>1/$A$1*'[4]4403Imp'!K$56</f>
        <v>0.13412299999999999</v>
      </c>
      <c r="M21" s="219">
        <f>1/$A$1*'[4]4403Imp'!L$56</f>
        <v>0.129914</v>
      </c>
      <c r="N21" s="219">
        <f>1/$A$1*'[4]4403Imp'!M$56</f>
        <v>9.0563999999999992E-2</v>
      </c>
      <c r="O21" s="219">
        <f>1/$A$1*'[4]4403Imp'!N$56</f>
        <v>8.5487999999999995E-2</v>
      </c>
      <c r="P21" s="219">
        <f>1/$A$1*'[4]4403Imp'!O$56</f>
        <v>9.285199999999999E-2</v>
      </c>
      <c r="Q21" s="219">
        <f>1/$A$1*'[4]4403Imp'!P$56</f>
        <v>9.5193E-2</v>
      </c>
      <c r="R21" s="219">
        <f>1/$A$1*'[4]4403Imp'!Q$56</f>
        <v>0.103742</v>
      </c>
      <c r="S21" s="219">
        <f>1/$A$1*'[4]4403Imp'!R$56</f>
        <v>6.2098E-2</v>
      </c>
      <c r="T21" s="219">
        <f>1/$A$1*'[4]4403Imp'!S$56</f>
        <v>1.7204000000000001E-2</v>
      </c>
      <c r="U21" s="219">
        <f>1/$A$1*'[4]4403Imp'!T$56</f>
        <v>2.0560000000000001E-3</v>
      </c>
      <c r="V21" s="219">
        <f>1/$A$1*'[4]4403Imp'!U$56</f>
        <v>0</v>
      </c>
      <c r="W21" s="219">
        <f>1/$A$1*'[4]4403Imp'!V$56</f>
        <v>0</v>
      </c>
      <c r="X21" s="219">
        <f>1/$A$1*'[4]4403Imp'!W$56</f>
        <v>0</v>
      </c>
      <c r="Y21" s="219">
        <f>1/$A$1*'[4]4403Imp'!X$56</f>
        <v>0</v>
      </c>
      <c r="Z21" s="219">
        <f>1/$A$1*'[4]4403Imp'!Y$56</f>
        <v>0</v>
      </c>
      <c r="AA21" s="219">
        <f>1/$A$1*'[4]4403Imp'!Z$56</f>
        <v>0</v>
      </c>
      <c r="AB21" s="219">
        <f>1/$A$1*'[4]4403Imp'!AA$56</f>
        <v>0</v>
      </c>
      <c r="AD21" s="220">
        <f>'[4]4403Imp'!AB$56</f>
        <v>43.949258</v>
      </c>
      <c r="AE21" s="220">
        <f>'[4]4403Imp'!AC$56</f>
        <v>39.000172999999997</v>
      </c>
      <c r="AF21" s="220">
        <f>'[4]4403Imp'!AD$56</f>
        <v>22.890166999999998</v>
      </c>
      <c r="AG21" s="220">
        <f>'[4]4403Imp'!AE$56</f>
        <v>36.674283000000003</v>
      </c>
      <c r="AH21" s="220">
        <f>'[4]4403Imp'!AF$56</f>
        <v>57.345748</v>
      </c>
      <c r="AI21" s="220">
        <f>'[4]4403Imp'!AG$56</f>
        <v>61.317982999999998</v>
      </c>
      <c r="AJ21" s="220">
        <f>'[4]4403Imp'!AH$56</f>
        <v>39.28831499999999</v>
      </c>
      <c r="AK21" s="220">
        <f>'[4]4403Imp'!AI$56</f>
        <v>40.647981999999999</v>
      </c>
      <c r="AL21" s="220">
        <f>'[4]4403Imp'!AJ$56</f>
        <v>49.847350999999996</v>
      </c>
      <c r="AM21" s="220">
        <f>'[4]4403Imp'!AK$56</f>
        <v>47.682003999999999</v>
      </c>
      <c r="AN21" s="220">
        <f>'[4]4403Imp'!AL$56</f>
        <v>52.106311999999996</v>
      </c>
      <c r="AO21" s="220">
        <f>'[4]4403Imp'!AM$56</f>
        <v>39.568137</v>
      </c>
      <c r="AP21" s="220">
        <f>'[4]4403Imp'!AN$56</f>
        <v>35.460912</v>
      </c>
      <c r="AQ21" s="220">
        <f>'[4]4403Imp'!AO$56</f>
        <v>37.130597000000002</v>
      </c>
      <c r="AR21" s="220">
        <f>'[4]4403Imp'!AP$56</f>
        <v>38.301395999999997</v>
      </c>
      <c r="AS21" s="220">
        <f>'[4]4403Imp'!AQ$56</f>
        <v>45.034895999999996</v>
      </c>
      <c r="AT21" s="220">
        <f>'[4]4403Imp'!AR$56</f>
        <v>24.662551999999998</v>
      </c>
      <c r="AU21" s="220">
        <f>'[4]4403Imp'!AS$56</f>
        <v>6.042319</v>
      </c>
      <c r="AV21" s="220">
        <f>'[4]4403Imp'!AT$56</f>
        <v>0.76923699999999995</v>
      </c>
      <c r="AW21" s="220">
        <f>'[4]4403Imp'!AU$56</f>
        <v>0</v>
      </c>
      <c r="AX21" s="220">
        <f>'[4]4403Imp'!AV$56</f>
        <v>0</v>
      </c>
      <c r="AY21" s="220">
        <f>'[4]4403Imp'!AW$56</f>
        <v>0</v>
      </c>
      <c r="AZ21" s="220">
        <f>'[4]4403Imp'!AX$56</f>
        <v>0</v>
      </c>
      <c r="BA21" s="220">
        <f>'[4]4403Imp'!AY$56</f>
        <v>0</v>
      </c>
      <c r="BB21" s="220">
        <f>'[4]4403Imp'!AZ$56</f>
        <v>0</v>
      </c>
      <c r="BC21" s="220">
        <f>'[4]4403Imp'!BA$56</f>
        <v>0</v>
      </c>
    </row>
    <row r="22" spans="2:56"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2:56"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2:56"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2:56"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</row>
    <row r="26" spans="2:56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2:56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2:56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2:56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2:56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2:56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2:56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30:55"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30:55"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</row>
    <row r="38" spans="30:55"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30:55"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30:55"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30:55"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30:55"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</row>
    <row r="43" spans="30:55"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</row>
    <row r="44" spans="30:55"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</row>
    <row r="45" spans="30:55"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</row>
    <row r="46" spans="30:55"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</row>
    <row r="47" spans="30:55"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</row>
    <row r="48" spans="30:55"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</row>
    <row r="49" spans="30:55"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</row>
    <row r="50" spans="30:55"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</row>
    <row r="51" spans="30:55"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</row>
    <row r="52" spans="30:55"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</row>
    <row r="53" spans="30:55"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</row>
    <row r="54" spans="30:55"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</row>
    <row r="55" spans="30:55"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</row>
    <row r="56" spans="30:55"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</row>
    <row r="57" spans="30:55"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</row>
    <row r="58" spans="30:55"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</row>
    <row r="59" spans="30:55"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</row>
    <row r="60" spans="30:55"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</row>
    <row r="61" spans="30:55"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</row>
    <row r="62" spans="30:55"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</row>
    <row r="63" spans="30:55"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</row>
    <row r="64" spans="30:55"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</row>
    <row r="65" spans="30:55"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D43"/>
  <sheetViews>
    <sheetView workbookViewId="0">
      <pane xSplit="2" ySplit="5" topLeftCell="C6" activePane="bottomRight" state="frozen"/>
      <selection activeCell="B2" sqref="B2:B3"/>
      <selection pane="topRight" activeCell="B2" sqref="B2:B3"/>
      <selection pane="bottomLeft" activeCell="B2" sqref="B2:B3"/>
      <selection pane="bottomRight" activeCell="C6" sqref="C6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f>[2]RWE!$A$7</f>
        <v>1.82</v>
      </c>
      <c r="B1" s="30"/>
    </row>
    <row r="2" spans="1:56" ht="16" thickTop="1">
      <c r="B2" s="260" t="s">
        <v>113</v>
      </c>
      <c r="C2" s="248" t="s">
        <v>17</v>
      </c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50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28" t="s">
        <v>12</v>
      </c>
      <c r="C5" s="106">
        <f>1/$A$1*'[1]4407Exp'!$B$263</f>
        <v>0.52751673785999997</v>
      </c>
      <c r="D5" s="107">
        <f>1/$A$1*'[1]4407Exp'!$C$263</f>
        <v>0.50649683909999987</v>
      </c>
      <c r="E5" s="107">
        <f>1/$A$1*'[1]4407Exp'!$D$263</f>
        <v>0.42166048260000005</v>
      </c>
      <c r="F5" s="107">
        <f>1/$A$1*'[1]4407Exp'!$E$263</f>
        <v>0.33219325859999987</v>
      </c>
      <c r="G5" s="107">
        <f>1/$A$1*'[1]4407Exp'!$F$263</f>
        <v>0.37888558960000002</v>
      </c>
      <c r="H5" s="107">
        <f>1/$A$1*'[1]4407Exp'!$G$263</f>
        <v>0.35695997260000006</v>
      </c>
      <c r="I5" s="107">
        <f>1/$A$1*'[1]4407Exp'!$H$263</f>
        <v>0.35659753639999997</v>
      </c>
      <c r="J5" s="108">
        <f>1/$A$1*'[1]4407Exp'!$I$263</f>
        <v>0.34826116779999994</v>
      </c>
      <c r="K5" s="108">
        <f>1/$A$1*'[1]4407Exp'!$J$263</f>
        <v>0.33304361860000009</v>
      </c>
      <c r="L5" s="108">
        <f>1/$A$1*'[1]4407Exp'!K$263</f>
        <v>0.166234677</v>
      </c>
      <c r="M5" s="107">
        <f>1/$A$1*'[1]4407Exp'!L$263</f>
        <v>0.18478458319999999</v>
      </c>
      <c r="N5" s="107">
        <f>1/$A$1*'[1]4407Exp'!M$263</f>
        <v>0.16233416219999999</v>
      </c>
      <c r="O5" s="107">
        <f>1/$A$1*'[1]4407Exp'!N$263</f>
        <v>0.18648756619999998</v>
      </c>
      <c r="P5" s="107">
        <f>1/$A$1*'[1]4407Exp'!O$263</f>
        <v>0.17342724140000002</v>
      </c>
      <c r="Q5" s="107">
        <f>1/$A$1*'[1]4407Exp'!P$263</f>
        <v>0.29368757039999993</v>
      </c>
      <c r="R5" s="107">
        <f>1/$A$1*'[1]4407Exp'!Q$263</f>
        <v>0.15546700539999997</v>
      </c>
      <c r="S5" s="107">
        <f>1/$A$1*'[1]4407Exp'!R$263</f>
        <v>0.12335849119999998</v>
      </c>
      <c r="T5" s="107">
        <f>1/$A$1*'[1]4407Exp'!S$263</f>
        <v>0.16913286579999995</v>
      </c>
      <c r="U5" s="107">
        <f>1/$A$1*'[1]4407Exp'!T$263</f>
        <v>0.16575715659999996</v>
      </c>
      <c r="V5" s="107">
        <f>1/$A$1*'[1]4407Exp'!U$263</f>
        <v>0.16723469840000005</v>
      </c>
      <c r="W5" s="107">
        <f>1/$A$1*'[1]4407Exp'!V$263</f>
        <v>0</v>
      </c>
      <c r="X5" s="107">
        <f>1/$A$1*'[1]4407Exp'!W$263</f>
        <v>0</v>
      </c>
      <c r="Y5" s="107">
        <f>1/$A$1*'[1]4407Exp'!X$263</f>
        <v>0</v>
      </c>
      <c r="Z5" s="107">
        <f>1/$A$1*'[1]4407Exp'!Y$263</f>
        <v>0</v>
      </c>
      <c r="AA5" s="107">
        <f>1/$A$1*'[1]4407Exp'!Z$263</f>
        <v>0</v>
      </c>
      <c r="AB5" s="109">
        <f>1/$A$1*'[1]4407Exp'!AA$263</f>
        <v>0</v>
      </c>
      <c r="AC5" s="18"/>
      <c r="AD5" s="112">
        <f>'[1]4407Exp'!AB$263</f>
        <v>158.01962699999999</v>
      </c>
      <c r="AE5" s="113">
        <f>'[1]4407Exp'!AC$263</f>
        <v>150.684124</v>
      </c>
      <c r="AF5" s="113">
        <f>'[1]4407Exp'!AD$263</f>
        <v>135.478486</v>
      </c>
      <c r="AG5" s="113">
        <f>'[1]4407Exp'!AE$263</f>
        <v>131.06357</v>
      </c>
      <c r="AH5" s="113">
        <f>'[1]4407Exp'!AF$263</f>
        <v>173.34770299999997</v>
      </c>
      <c r="AI5" s="113">
        <f>'[1]4407Exp'!AG$263</f>
        <v>174.62428900000003</v>
      </c>
      <c r="AJ5" s="113">
        <f>'[1]4407Exp'!AH$263</f>
        <v>163.27074400000001</v>
      </c>
      <c r="AK5" s="113">
        <f>'[1]4407Exp'!AI$263</f>
        <v>181.48201</v>
      </c>
      <c r="AL5" s="113">
        <f>'[1]4407Exp'!AJ$263</f>
        <v>193.45772899999997</v>
      </c>
      <c r="AM5" s="113">
        <f>'[1]4407Exp'!AK$263</f>
        <v>90.008962999999994</v>
      </c>
      <c r="AN5" s="113">
        <f>'[1]4407Exp'!AL$263</f>
        <v>90.549748999999991</v>
      </c>
      <c r="AO5" s="113">
        <f>'[1]4407Exp'!AM$263</f>
        <v>78.561097000000018</v>
      </c>
      <c r="AP5" s="113">
        <f>'[1]4407Exp'!AN$263</f>
        <v>86.822698999999986</v>
      </c>
      <c r="AQ5" s="113">
        <f>'[1]4407Exp'!AO$263</f>
        <v>83.21429599999999</v>
      </c>
      <c r="AR5" s="113">
        <f>'[1]4407Exp'!AP$263</f>
        <v>110.07817599999998</v>
      </c>
      <c r="AS5" s="113">
        <f>'[1]4407Exp'!AQ$263</f>
        <v>71.757083000000023</v>
      </c>
      <c r="AT5" s="113">
        <f>'[1]4407Exp'!AR$263</f>
        <v>49.646009999999997</v>
      </c>
      <c r="AU5" s="113">
        <f>'[1]4407Exp'!AS$263</f>
        <v>70.505512999999993</v>
      </c>
      <c r="AV5" s="113">
        <f>'[1]4407Exp'!AT$263</f>
        <v>55.271533999999988</v>
      </c>
      <c r="AW5" s="113">
        <f>'[1]4407Exp'!AU$263</f>
        <v>40.317016000000002</v>
      </c>
      <c r="AX5" s="113">
        <f>'[1]4407Exp'!AV$263</f>
        <v>0</v>
      </c>
      <c r="AY5" s="113">
        <f>'[1]4407Exp'!AW$263</f>
        <v>0</v>
      </c>
      <c r="AZ5" s="113">
        <f>'[1]4407Exp'!AX$263</f>
        <v>0</v>
      </c>
      <c r="BA5" s="113">
        <f>'[1]4407Exp'!AY$263</f>
        <v>0</v>
      </c>
      <c r="BB5" s="113">
        <f>'[1]4407Exp'!AZ$263</f>
        <v>0</v>
      </c>
      <c r="BC5" s="113">
        <f>'[1]4407Exp'!BA$263</f>
        <v>0</v>
      </c>
      <c r="BD5" s="214"/>
    </row>
    <row r="6" spans="1:56" ht="17.149999999999999" customHeight="1" thickTop="1">
      <c r="B6" s="53" t="s">
        <v>16</v>
      </c>
      <c r="C6" s="47">
        <f>1/$A$1*'[1]4407Exp'!$B$266</f>
        <v>9.1298482659999999E-2</v>
      </c>
      <c r="D6" s="33">
        <f>1/$A$1*'[1]4407Exp'!$C$266</f>
        <v>0.10045892570000001</v>
      </c>
      <c r="E6" s="33">
        <f>1/$A$1*'[1]4407Exp'!$D$266</f>
        <v>8.7700244799999993E-2</v>
      </c>
      <c r="F6" s="33">
        <f>1/$A$1*'[1]4407Exp'!$E$266</f>
        <v>7.5492694200000002E-2</v>
      </c>
      <c r="G6" s="33">
        <f>1/$A$1*'[1]4407Exp'!$F$266</f>
        <v>7.460426819999999E-2</v>
      </c>
      <c r="H6" s="33">
        <f>1/$A$1*'[1]4407Exp'!$G$266</f>
        <v>6.8906816999999995E-2</v>
      </c>
      <c r="I6" s="33">
        <f>1/$A$1*'[1]4407Exp'!$H$266</f>
        <v>7.3894284799999987E-2</v>
      </c>
      <c r="J6" s="34">
        <f>1/$A$1*'[1]4407Exp'!$I$266</f>
        <v>7.6368763800000003E-2</v>
      </c>
      <c r="K6" s="34">
        <f>1/$A$1*'[1]4407Exp'!$J$266</f>
        <v>7.6612162199999986E-2</v>
      </c>
      <c r="L6" s="34">
        <f>1/$A$1*'[1]4407Exp'!K$266</f>
        <v>5.2374033600000001E-2</v>
      </c>
      <c r="M6" s="33">
        <f>1/$A$1*'[1]4407Exp'!L$266</f>
        <v>6.246446499999999E-2</v>
      </c>
      <c r="N6" s="33">
        <f>1/$A$1*'[1]4407Exp'!M$266</f>
        <v>5.5287314599999977E-2</v>
      </c>
      <c r="O6" s="33">
        <f>1/$A$1*'[1]4407Exp'!N$266</f>
        <v>6.5548504999999979E-2</v>
      </c>
      <c r="P6" s="33">
        <f>1/$A$1*'[1]4407Exp'!O$266</f>
        <v>6.4259537999999991E-2</v>
      </c>
      <c r="Q6" s="33">
        <f>1/$A$1*'[1]4407Exp'!P$266</f>
        <v>7.199809679999998E-2</v>
      </c>
      <c r="R6" s="33">
        <f>1/$A$1*'[1]4407Exp'!Q$266</f>
        <v>5.4104559599999998E-2</v>
      </c>
      <c r="S6" s="33">
        <f>1/$A$1*'[1]4407Exp'!R$266</f>
        <v>4.3416123799999998E-2</v>
      </c>
      <c r="T6" s="33">
        <f>1/$A$1*'[1]4407Exp'!S$266</f>
        <v>6.6155844799999988E-2</v>
      </c>
      <c r="U6" s="33">
        <f>1/$A$1*'[1]4407Exp'!T$266</f>
        <v>7.4414580799999977E-2</v>
      </c>
      <c r="V6" s="33">
        <f>1/$A$1*'[1]4407Exp'!U$266</f>
        <v>7.29741208E-2</v>
      </c>
      <c r="W6" s="33">
        <f>1/$A$1*'[1]4407Exp'!V$266</f>
        <v>0</v>
      </c>
      <c r="X6" s="33">
        <f>1/$A$1*'[1]4407Exp'!W$266</f>
        <v>0</v>
      </c>
      <c r="Y6" s="33">
        <f>1/$A$1*'[1]4407Exp'!X$266</f>
        <v>0</v>
      </c>
      <c r="Z6" s="33">
        <f>1/$A$1*'[1]4407Exp'!Y$266</f>
        <v>0</v>
      </c>
      <c r="AA6" s="33">
        <f>1/$A$1*'[1]4407Exp'!Z$266</f>
        <v>0</v>
      </c>
      <c r="AB6" s="55">
        <f>1/$A$1*'[1]4407Exp'!AA$266</f>
        <v>0</v>
      </c>
      <c r="AC6" s="15"/>
      <c r="AD6" s="114">
        <f>'[1]4407Exp'!AB$266</f>
        <v>23.502090999999997</v>
      </c>
      <c r="AE6" s="115">
        <f>'[1]4407Exp'!AC$266</f>
        <v>24.579076000000001</v>
      </c>
      <c r="AF6" s="115">
        <f>'[1]4407Exp'!AD$266</f>
        <v>24.015243999999999</v>
      </c>
      <c r="AG6" s="115">
        <f>'[1]4407Exp'!AE$266</f>
        <v>25.751210999999998</v>
      </c>
      <c r="AH6" s="115">
        <f>'[1]4407Exp'!AF$266</f>
        <v>26.928680999999994</v>
      </c>
      <c r="AI6" s="115">
        <f>'[1]4407Exp'!AG$266</f>
        <v>24.807704999999999</v>
      </c>
      <c r="AJ6" s="115">
        <f>'[1]4407Exp'!AH$266</f>
        <v>24.344177000000002</v>
      </c>
      <c r="AK6" s="115">
        <f>'[1]4407Exp'!AI$266</f>
        <v>27.566701999999999</v>
      </c>
      <c r="AL6" s="115">
        <f>'[1]4407Exp'!AJ$266</f>
        <v>30.506838000000002</v>
      </c>
      <c r="AM6" s="115">
        <f>'[1]4407Exp'!AK$266</f>
        <v>19.305195999999999</v>
      </c>
      <c r="AN6" s="115">
        <f>'[1]4407Exp'!AL$266</f>
        <v>23.020139</v>
      </c>
      <c r="AO6" s="115">
        <f>'[1]4407Exp'!AM$266</f>
        <v>19.464170999999997</v>
      </c>
      <c r="AP6" s="115">
        <f>'[1]4407Exp'!AN$266</f>
        <v>22.516962999999997</v>
      </c>
      <c r="AQ6" s="115">
        <f>'[1]4407Exp'!AO$266</f>
        <v>22.621160999999997</v>
      </c>
      <c r="AR6" s="115">
        <f>'[1]4407Exp'!AP$266</f>
        <v>21.564119000000002</v>
      </c>
      <c r="AS6" s="115">
        <f>'[1]4407Exp'!AQ$266</f>
        <v>14.192513</v>
      </c>
      <c r="AT6" s="115">
        <f>'[1]4407Exp'!AR$266</f>
        <v>11.384708</v>
      </c>
      <c r="AU6" s="115">
        <f>'[1]4407Exp'!AS$266</f>
        <v>24.979370000000003</v>
      </c>
      <c r="AV6" s="115">
        <f>'[1]4407Exp'!AT$266</f>
        <v>16.748699000000002</v>
      </c>
      <c r="AW6" s="115">
        <f>'[1]4407Exp'!AU$266</f>
        <v>13.939654999999998</v>
      </c>
      <c r="AX6" s="115">
        <f>'[1]4407Exp'!AV$266</f>
        <v>0</v>
      </c>
      <c r="AY6" s="115">
        <f>'[1]4407Exp'!AW$266</f>
        <v>0</v>
      </c>
      <c r="AZ6" s="115">
        <f>'[1]4407Exp'!AX$266</f>
        <v>0</v>
      </c>
      <c r="BA6" s="115">
        <f>'[1]4407Exp'!AY$266</f>
        <v>0</v>
      </c>
      <c r="BB6" s="115">
        <f>'[1]4407Exp'!AZ$266</f>
        <v>0</v>
      </c>
      <c r="BC6" s="115">
        <f>'[1]4407Exp'!BA$266</f>
        <v>0</v>
      </c>
      <c r="BD6" s="214"/>
    </row>
    <row r="7" spans="1:56">
      <c r="B7" s="5" t="s">
        <v>57</v>
      </c>
      <c r="C7" s="48">
        <f>1/$A$1*'[1]4407Exp'!$B$144</f>
        <v>6.4794394000000002E-3</v>
      </c>
      <c r="D7" s="12">
        <f>1/$A$1*'[1]4407Exp'!$C$144</f>
        <v>1.03165762E-2</v>
      </c>
      <c r="E7" s="12">
        <f>1/$A$1*'[1]4407Exp'!$D$144</f>
        <v>8.5712970000000003E-3</v>
      </c>
      <c r="F7" s="12">
        <f>1/$A$1*'[1]4407Exp'!$E$144</f>
        <v>5.4692749999999991E-3</v>
      </c>
      <c r="G7" s="12">
        <f>1/$A$1*'[1]4407Exp'!$F$144</f>
        <v>3.5993454E-3</v>
      </c>
      <c r="H7" s="12">
        <f>1/$A$1*'[1]4407Exp'!$G$144</f>
        <v>2.7526856000000001E-3</v>
      </c>
      <c r="I7" s="12">
        <f>1/$A$1*'[1]4407Exp'!$H$144</f>
        <v>2.5540382000000003E-3</v>
      </c>
      <c r="J7" s="38">
        <f>1/$A$1*'[1]4407Exp'!$I$144</f>
        <v>3.3599495999999999E-3</v>
      </c>
      <c r="K7" s="38">
        <f>1/$A$1*'[1]4407Exp'!$J$144</f>
        <v>1.2392799999999999E-3</v>
      </c>
      <c r="L7" s="38">
        <f>1/$A$1*'[1]4407Exp'!K$144</f>
        <v>1.6382155999999997E-3</v>
      </c>
      <c r="M7" s="12">
        <f>1/$A$1*'[1]4407Exp'!L$144</f>
        <v>1.2344891999999997E-3</v>
      </c>
      <c r="N7" s="12">
        <f>1/$A$1*'[1]4407Exp'!M$144</f>
        <v>1.2240311999999996E-3</v>
      </c>
      <c r="O7" s="12">
        <f>1/$A$1*'[1]4407Exp'!N$144</f>
        <v>3.7856461999999998E-3</v>
      </c>
      <c r="P7" s="12">
        <f>1/$A$1*'[1]4407Exp'!O$144</f>
        <v>7.2956281999999994E-3</v>
      </c>
      <c r="Q7" s="12">
        <f>1/$A$1*'[1]4407Exp'!P$144</f>
        <v>9.8387729999999968E-3</v>
      </c>
      <c r="R7" s="12">
        <f>1/$A$1*'[1]4407Exp'!Q$144</f>
        <v>3.0732281999999995E-3</v>
      </c>
      <c r="S7" s="12">
        <f>1/$A$1*'[1]4407Exp'!R$144</f>
        <v>1.0032889999999999E-3</v>
      </c>
      <c r="T7" s="12">
        <f>1/$A$1*'[1]4407Exp'!S$144</f>
        <v>1.4017368399999999E-2</v>
      </c>
      <c r="U7" s="12">
        <f>1/$A$1*'[1]4407Exp'!T$144</f>
        <v>1.5059532599999996E-2</v>
      </c>
      <c r="V7" s="12">
        <f>1/$A$1*'[1]4407Exp'!U$144</f>
        <v>1.7149693399999999E-2</v>
      </c>
      <c r="W7" s="12">
        <f>1/$A$1*'[1]4407Exp'!V$144</f>
        <v>0</v>
      </c>
      <c r="X7" s="12">
        <f>1/$A$1*'[1]4407Exp'!W$144</f>
        <v>0</v>
      </c>
      <c r="Y7" s="12">
        <f>1/$A$1*'[1]4407Exp'!X$144</f>
        <v>0</v>
      </c>
      <c r="Z7" s="12">
        <f>1/$A$1*'[1]4407Exp'!Y$144</f>
        <v>0</v>
      </c>
      <c r="AA7" s="12">
        <f>1/$A$1*'[1]4407Exp'!Z$144</f>
        <v>0</v>
      </c>
      <c r="AB7" s="11">
        <f>1/$A$1*'[1]4407Exp'!AA$144</f>
        <v>0</v>
      </c>
      <c r="AC7" s="4"/>
      <c r="AD7" s="116">
        <f>'[1]4407Exp'!AB$144</f>
        <v>1.083688</v>
      </c>
      <c r="AE7" s="117">
        <f>'[1]4407Exp'!AC$144</f>
        <v>1.557785</v>
      </c>
      <c r="AF7" s="117">
        <f>'[1]4407Exp'!AD$144</f>
        <v>1.429287</v>
      </c>
      <c r="AG7" s="117">
        <f>'[1]4407Exp'!AE$144</f>
        <v>1.167435</v>
      </c>
      <c r="AH7" s="117">
        <f>'[1]4407Exp'!AF$144</f>
        <v>0.80574799999999991</v>
      </c>
      <c r="AI7" s="117">
        <f>'[1]4407Exp'!AG$144</f>
        <v>0.5634849999999999</v>
      </c>
      <c r="AJ7" s="117">
        <f>'[1]4407Exp'!AH$144</f>
        <v>0.32490999999999998</v>
      </c>
      <c r="AK7" s="117">
        <f>'[1]4407Exp'!AI$144</f>
        <v>0.44771999999999995</v>
      </c>
      <c r="AL7" s="117">
        <f>'[1]4407Exp'!AJ$144</f>
        <v>0.182924</v>
      </c>
      <c r="AM7" s="117">
        <f>'[1]4407Exp'!AK$144</f>
        <v>0.23371799999999998</v>
      </c>
      <c r="AN7" s="117">
        <f>'[1]4407Exp'!AL$144</f>
        <v>0.17902299999999999</v>
      </c>
      <c r="AO7" s="117">
        <f>'[1]4407Exp'!AM$144</f>
        <v>0.169317</v>
      </c>
      <c r="AP7" s="117">
        <f>'[1]4407Exp'!AN$144</f>
        <v>0.53619899999999998</v>
      </c>
      <c r="AQ7" s="117">
        <f>'[1]4407Exp'!AO$144</f>
        <v>1.9584189999999999</v>
      </c>
      <c r="AR7" s="117">
        <f>'[1]4407Exp'!AP$144</f>
        <v>2.126992</v>
      </c>
      <c r="AS7" s="117">
        <f>'[1]4407Exp'!AQ$144</f>
        <v>0.45682399999999995</v>
      </c>
      <c r="AT7" s="117">
        <f>'[1]4407Exp'!AR$144</f>
        <v>0.109651</v>
      </c>
      <c r="AU7" s="117">
        <f>'[1]4407Exp'!AS$144</f>
        <v>2.2620290000000001</v>
      </c>
      <c r="AV7" s="117">
        <f>'[1]4407Exp'!AT$144</f>
        <v>2.7863989999999998</v>
      </c>
      <c r="AW7" s="117">
        <f>'[1]4407Exp'!AU$144</f>
        <v>2.7222649999999997</v>
      </c>
      <c r="AX7" s="117">
        <f>'[1]4407Exp'!AV$144</f>
        <v>0</v>
      </c>
      <c r="AY7" s="117">
        <f>'[1]4407Exp'!AW$144</f>
        <v>0</v>
      </c>
      <c r="AZ7" s="117">
        <f>'[1]4407Exp'!AX$144</f>
        <v>0</v>
      </c>
      <c r="BA7" s="117">
        <f>'[1]4407Exp'!AY$144</f>
        <v>0</v>
      </c>
      <c r="BB7" s="117">
        <f>'[1]4407Exp'!AZ$144</f>
        <v>0</v>
      </c>
      <c r="BC7" s="117">
        <f>'[1]4407Exp'!BA$144</f>
        <v>0</v>
      </c>
      <c r="BD7" s="214"/>
    </row>
    <row r="8" spans="1:56">
      <c r="B8" s="5" t="s">
        <v>63</v>
      </c>
      <c r="C8" s="48">
        <f>1/$A$1*'[1]4407Exp'!$B$154</f>
        <v>1.25448904E-2</v>
      </c>
      <c r="D8" s="12">
        <f>1/$A$1*'[1]4407Exp'!$C$154</f>
        <v>2.1237416199999998E-2</v>
      </c>
      <c r="E8" s="12">
        <f>1/$A$1*'[1]4407Exp'!$D$154</f>
        <v>1.8472036799999998E-2</v>
      </c>
      <c r="F8" s="12">
        <f>1/$A$1*'[1]4407Exp'!$E$154</f>
        <v>1.1258109799999999E-2</v>
      </c>
      <c r="G8" s="12">
        <f>1/$A$1*'[1]4407Exp'!$F$154</f>
        <v>1.5178021599999997E-2</v>
      </c>
      <c r="H8" s="12">
        <f>1/$A$1*'[1]4407Exp'!$G$154</f>
        <v>4.720746799999999E-3</v>
      </c>
      <c r="I8" s="12">
        <f>1/$A$1*'[1]4407Exp'!$H$154</f>
        <v>6.5269231999999988E-3</v>
      </c>
      <c r="J8" s="38">
        <f>1/$A$1*'[1]4407Exp'!$I$154</f>
        <v>4.1194173999999995E-3</v>
      </c>
      <c r="K8" s="38">
        <f>1/$A$1*'[1]4407Exp'!$J$154</f>
        <v>2.1191254000000001E-3</v>
      </c>
      <c r="L8" s="38">
        <f>1/$A$1*'[1]4407Exp'!K$154</f>
        <v>1.4239077999999995E-3</v>
      </c>
      <c r="M8" s="12">
        <f>1/$A$1*'[1]4407Exp'!L$154</f>
        <v>2.5480419999999998E-4</v>
      </c>
      <c r="N8" s="12">
        <f>1/$A$1*'[1]4407Exp'!M$154</f>
        <v>4.6522279999999995E-4</v>
      </c>
      <c r="O8" s="12">
        <f>1/$A$1*'[1]4407Exp'!N$154</f>
        <v>1.046181E-3</v>
      </c>
      <c r="P8" s="12">
        <f>1/$A$1*'[1]4407Exp'!O$154</f>
        <v>5.7634499999999992E-4</v>
      </c>
      <c r="Q8" s="12">
        <f>1/$A$1*'[1]4407Exp'!P$154</f>
        <v>2.2880339999999992E-4</v>
      </c>
      <c r="R8" s="12">
        <f>1/$A$1*'[1]4407Exp'!Q$154</f>
        <v>9.7214599999999982E-5</v>
      </c>
      <c r="S8" s="12">
        <f>1/$A$1*'[1]4407Exp'!R$154</f>
        <v>1.2766599999999999E-4</v>
      </c>
      <c r="T8" s="12">
        <f>1/$A$1*'[1]4407Exp'!S$154</f>
        <v>5.152699999999999E-5</v>
      </c>
      <c r="U8" s="12">
        <f>1/$A$1*'[1]4407Exp'!T$154</f>
        <v>3.7592799999999997E-5</v>
      </c>
      <c r="V8" s="12">
        <f>1/$A$1*'[1]4407Exp'!U$154</f>
        <v>6.806379999999999E-5</v>
      </c>
      <c r="W8" s="12">
        <f>1/$A$1*'[1]4407Exp'!V$154</f>
        <v>0</v>
      </c>
      <c r="X8" s="12">
        <f>1/$A$1*'[1]4407Exp'!W$154</f>
        <v>0</v>
      </c>
      <c r="Y8" s="12">
        <f>1/$A$1*'[1]4407Exp'!X$154</f>
        <v>0</v>
      </c>
      <c r="Z8" s="12">
        <f>1/$A$1*'[1]4407Exp'!Y$154</f>
        <v>0</v>
      </c>
      <c r="AA8" s="12">
        <f>1/$A$1*'[1]4407Exp'!Z$154</f>
        <v>0</v>
      </c>
      <c r="AB8" s="11">
        <f>1/$A$1*'[1]4407Exp'!AA$154</f>
        <v>0</v>
      </c>
      <c r="AC8" s="4"/>
      <c r="AD8" s="116">
        <f>'[1]4407Exp'!AB$154</f>
        <v>4.0865549999999997</v>
      </c>
      <c r="AE8" s="117">
        <f>'[1]4407Exp'!AC$154</f>
        <v>6.2555579999999997</v>
      </c>
      <c r="AF8" s="117">
        <f>'[1]4407Exp'!AD$154</f>
        <v>5.8481549999999993</v>
      </c>
      <c r="AG8" s="117">
        <f>'[1]4407Exp'!AE$154</f>
        <v>4.1641629999999994</v>
      </c>
      <c r="AH8" s="117">
        <f>'[1]4407Exp'!AF$154</f>
        <v>6.1605150000000002</v>
      </c>
      <c r="AI8" s="117">
        <f>'[1]4407Exp'!AG$154</f>
        <v>2.1882679999999999</v>
      </c>
      <c r="AJ8" s="117">
        <f>'[1]4407Exp'!AH$154</f>
        <v>2.4279899999999999</v>
      </c>
      <c r="AK8" s="117">
        <f>'[1]4407Exp'!AI$154</f>
        <v>1.7733950000000001</v>
      </c>
      <c r="AL8" s="117">
        <f>'[1]4407Exp'!AJ$154</f>
        <v>0.98908299999999993</v>
      </c>
      <c r="AM8" s="117">
        <f>'[1]4407Exp'!AK$154</f>
        <v>0.75940199999999991</v>
      </c>
      <c r="AN8" s="117">
        <f>'[1]4407Exp'!AL$154</f>
        <v>0.12635099999999999</v>
      </c>
      <c r="AO8" s="117">
        <f>'[1]4407Exp'!AM$154</f>
        <v>0.23862999999999998</v>
      </c>
      <c r="AP8" s="117">
        <f>'[1]4407Exp'!AN$154</f>
        <v>0.71250499999999994</v>
      </c>
      <c r="AQ8" s="117">
        <f>'[1]4407Exp'!AO$154</f>
        <v>0.36265500000000001</v>
      </c>
      <c r="AR8" s="117">
        <f>'[1]4407Exp'!AP$154</f>
        <v>0.14341499999999999</v>
      </c>
      <c r="AS8" s="117">
        <f>'[1]4407Exp'!AQ$154</f>
        <v>5.0183999999999999E-2</v>
      </c>
      <c r="AT8" s="117">
        <f>'[1]4407Exp'!AR$154</f>
        <v>6.7365999999999995E-2</v>
      </c>
      <c r="AU8" s="117">
        <f>'[1]4407Exp'!AS$154</f>
        <v>2.9446E-2</v>
      </c>
      <c r="AV8" s="117">
        <f>'[1]4407Exp'!AT$154</f>
        <v>3.6172999999999997E-2</v>
      </c>
      <c r="AW8" s="117">
        <f>'[1]4407Exp'!AU$154</f>
        <v>4.8292999999999996E-2</v>
      </c>
      <c r="AX8" s="117">
        <f>'[1]4407Exp'!AV$154</f>
        <v>0</v>
      </c>
      <c r="AY8" s="117">
        <f>'[1]4407Exp'!AW$154</f>
        <v>0</v>
      </c>
      <c r="AZ8" s="117">
        <f>'[1]4407Exp'!AX$154</f>
        <v>0</v>
      </c>
      <c r="BA8" s="117">
        <f>'[1]4407Exp'!AY$154</f>
        <v>0</v>
      </c>
      <c r="BB8" s="117">
        <f>'[1]4407Exp'!AZ$154</f>
        <v>0</v>
      </c>
      <c r="BC8" s="117">
        <f>'[1]4407Exp'!BA$154</f>
        <v>0</v>
      </c>
      <c r="BD8" s="214"/>
    </row>
    <row r="9" spans="1:56">
      <c r="B9" s="5" t="s">
        <v>58</v>
      </c>
      <c r="C9" s="48">
        <f>1/$A$1*'[1]4407Exp'!$B$201</f>
        <v>4.3427356E-2</v>
      </c>
      <c r="D9" s="12">
        <f>1/$A$1*'[1]4407Exp'!$C$201</f>
        <v>3.9224715599999987E-2</v>
      </c>
      <c r="E9" s="12">
        <f>1/$A$1*'[1]4407Exp'!$D$201</f>
        <v>3.9636673999999997E-2</v>
      </c>
      <c r="F9" s="12">
        <f>1/$A$1*'[1]4407Exp'!$E$201</f>
        <v>4.4869574399999994E-2</v>
      </c>
      <c r="G9" s="12">
        <f>1/$A$1*'[1]4407Exp'!$F$201</f>
        <v>4.8360501E-2</v>
      </c>
      <c r="H9" s="12">
        <f>1/$A$1*'[1]4407Exp'!$G$201</f>
        <v>5.1362753400000002E-2</v>
      </c>
      <c r="I9" s="12">
        <f>1/$A$1*'[1]4407Exp'!$H$201</f>
        <v>5.2064742799999994E-2</v>
      </c>
      <c r="J9" s="38">
        <f>1/$A$1*'[1]4407Exp'!$I$201</f>
        <v>5.3956148399999994E-2</v>
      </c>
      <c r="K9" s="38">
        <f>1/$A$1*'[1]4407Exp'!$J$201</f>
        <v>5.9227607599999996E-2</v>
      </c>
      <c r="L9" s="38">
        <f>1/$A$1*'[1]4407Exp'!K$201</f>
        <v>4.2211296399999994E-2</v>
      </c>
      <c r="M9" s="12">
        <f>1/$A$1*'[1]4407Exp'!L$201</f>
        <v>5.5256105799999997E-2</v>
      </c>
      <c r="N9" s="12">
        <f>1/$A$1*'[1]4407Exp'!M$201</f>
        <v>5.0271836999999986E-2</v>
      </c>
      <c r="O9" s="12">
        <f>1/$A$1*'[1]4407Exp'!N$201</f>
        <v>5.6656636399999988E-2</v>
      </c>
      <c r="P9" s="12">
        <f>1/$A$1*'[1]4407Exp'!O$201</f>
        <v>4.4962754199999989E-2</v>
      </c>
      <c r="Q9" s="12">
        <f>1/$A$1*'[1]4407Exp'!P$201</f>
        <v>4.7829450199999991E-2</v>
      </c>
      <c r="R9" s="12">
        <f>1/$A$1*'[1]4407Exp'!Q$201</f>
        <v>4.6139522799999999E-2</v>
      </c>
      <c r="S9" s="12">
        <f>1/$A$1*'[1]4407Exp'!R$201</f>
        <v>3.9580552199999994E-2</v>
      </c>
      <c r="T9" s="12">
        <f>1/$A$1*'[1]4407Exp'!S$201</f>
        <v>3.8749650799999993E-2</v>
      </c>
      <c r="U9" s="12">
        <f>1/$A$1*'[1]4407Exp'!T$201</f>
        <v>2.8746863599999992E-2</v>
      </c>
      <c r="V9" s="12">
        <f>1/$A$1*'[1]4407Exp'!U$201</f>
        <v>2.6882305799999992E-2</v>
      </c>
      <c r="W9" s="12">
        <f>1/$A$1*'[1]4407Exp'!V$201</f>
        <v>0</v>
      </c>
      <c r="X9" s="12">
        <f>1/$A$1*'[1]4407Exp'!W$201</f>
        <v>0</v>
      </c>
      <c r="Y9" s="12">
        <f>1/$A$1*'[1]4407Exp'!X$201</f>
        <v>0</v>
      </c>
      <c r="Z9" s="12">
        <f>1/$A$1*'[1]4407Exp'!Y$201</f>
        <v>0</v>
      </c>
      <c r="AA9" s="12">
        <f>1/$A$1*'[1]4407Exp'!Z$201</f>
        <v>0</v>
      </c>
      <c r="AB9" s="11">
        <f>1/$A$1*'[1]4407Exp'!AA$201</f>
        <v>0</v>
      </c>
      <c r="AC9" s="4"/>
      <c r="AD9" s="116">
        <f>'[1]4407Exp'!AB$201</f>
        <v>11.204984</v>
      </c>
      <c r="AE9" s="117">
        <f>'[1]4407Exp'!AC$201</f>
        <v>10.184908</v>
      </c>
      <c r="AF9" s="117">
        <f>'[1]4407Exp'!AD$201</f>
        <v>11.030795999999999</v>
      </c>
      <c r="AG9" s="117">
        <f>'[1]4407Exp'!AE$201</f>
        <v>15.448419999999999</v>
      </c>
      <c r="AH9" s="117">
        <f>'[1]4407Exp'!AF$201</f>
        <v>17.211447999999997</v>
      </c>
      <c r="AI9" s="117">
        <f>'[1]4407Exp'!AG$201</f>
        <v>18.195414</v>
      </c>
      <c r="AJ9" s="117">
        <f>'[1]4407Exp'!AH$201</f>
        <v>17.37725</v>
      </c>
      <c r="AK9" s="117">
        <f>'[1]4407Exp'!AI$201</f>
        <v>19.789586</v>
      </c>
      <c r="AL9" s="117">
        <f>'[1]4407Exp'!AJ$201</f>
        <v>23.838320999999997</v>
      </c>
      <c r="AM9" s="117">
        <f>'[1]4407Exp'!AK$201</f>
        <v>15.831558999999999</v>
      </c>
      <c r="AN9" s="117">
        <f>'[1]4407Exp'!AL$201</f>
        <v>20.277715999999998</v>
      </c>
      <c r="AO9" s="117">
        <f>'[1]4407Exp'!AM$201</f>
        <v>17.698978999999998</v>
      </c>
      <c r="AP9" s="117">
        <f>'[1]4407Exp'!AN$201</f>
        <v>19.263389999999998</v>
      </c>
      <c r="AQ9" s="117">
        <f>'[1]4407Exp'!AO$201</f>
        <v>14.480713999999999</v>
      </c>
      <c r="AR9" s="117">
        <f>'[1]4407Exp'!AP$201</f>
        <v>15.683752</v>
      </c>
      <c r="AS9" s="117">
        <f>'[1]4407Exp'!AQ$201</f>
        <v>12.254802999999999</v>
      </c>
      <c r="AT9" s="117">
        <f>'[1]4407Exp'!AR$201</f>
        <v>10.049591999999999</v>
      </c>
      <c r="AU9" s="117">
        <f>'[1]4407Exp'!AS$201</f>
        <v>9.3787950000000002</v>
      </c>
      <c r="AV9" s="117">
        <f>'[1]4407Exp'!AT$201</f>
        <v>7.4783819999999999</v>
      </c>
      <c r="AW9" s="117">
        <f>'[1]4407Exp'!AU$201</f>
        <v>5.9363619999999999</v>
      </c>
      <c r="AX9" s="117">
        <f>'[1]4407Exp'!AV$201</f>
        <v>0</v>
      </c>
      <c r="AY9" s="117">
        <f>'[1]4407Exp'!AW$201</f>
        <v>0</v>
      </c>
      <c r="AZ9" s="117">
        <f>'[1]4407Exp'!AX$201</f>
        <v>0</v>
      </c>
      <c r="BA9" s="117">
        <f>'[1]4407Exp'!AY$201</f>
        <v>0</v>
      </c>
      <c r="BB9" s="117">
        <f>'[1]4407Exp'!AZ$201</f>
        <v>0</v>
      </c>
      <c r="BC9" s="117">
        <f>'[1]4407Exp'!BA$201</f>
        <v>0</v>
      </c>
      <c r="BD9" s="214"/>
    </row>
    <row r="10" spans="1:56">
      <c r="B10" s="5" t="s">
        <v>23</v>
      </c>
      <c r="C10" s="48">
        <f>1/$A$1*'[1]4407Exp'!$B$211</f>
        <v>1.5007117999999999E-3</v>
      </c>
      <c r="D10" s="12">
        <f>1/$A$1*'[1]4407Exp'!$C$211</f>
        <v>2.3843049999999993E-3</v>
      </c>
      <c r="E10" s="12">
        <f>1/$A$1*'[1]4407Exp'!$D$211</f>
        <v>2.973425E-3</v>
      </c>
      <c r="F10" s="12">
        <f>1/$A$1*'[1]4407Exp'!$E$211</f>
        <v>1.8975250000000002E-3</v>
      </c>
      <c r="G10" s="12">
        <f>1/$A$1*'[1]4407Exp'!$F$211</f>
        <v>2.3981425999999996E-3</v>
      </c>
      <c r="H10" s="12">
        <f>1/$A$1*'[1]4407Exp'!$G$211</f>
        <v>3.3136263999999998E-3</v>
      </c>
      <c r="I10" s="12">
        <f>1/$A$1*'[1]4407Exp'!$H$211</f>
        <v>3.0266403999999998E-3</v>
      </c>
      <c r="J10" s="38">
        <f>1/$A$1*'[1]4407Exp'!$I$211</f>
        <v>2.9106727999999998E-3</v>
      </c>
      <c r="K10" s="38">
        <f>1/$A$1*'[1]4407Exp'!$J$211</f>
        <v>3.5496369999999996E-3</v>
      </c>
      <c r="L10" s="38">
        <f>1/$A$1*'[1]4407Exp'!K$211</f>
        <v>1.0887408E-3</v>
      </c>
      <c r="M10" s="12">
        <f>1/$A$1*'[1]4407Exp'!L$211</f>
        <v>1.4557549999999998E-3</v>
      </c>
      <c r="N10" s="12">
        <f>1/$A$1*'[1]4407Exp'!M$211</f>
        <v>6.8342959999999982E-4</v>
      </c>
      <c r="O10" s="12">
        <f>1/$A$1*'[1]4407Exp'!N$211</f>
        <v>1.2966970000000001E-3</v>
      </c>
      <c r="P10" s="12">
        <f>1/$A$1*'[1]4407Exp'!O$211</f>
        <v>1.7727485999999998E-3</v>
      </c>
      <c r="Q10" s="12">
        <f>1/$A$1*'[1]4407Exp'!P$211</f>
        <v>1.6146703999999996E-3</v>
      </c>
      <c r="R10" s="12">
        <f>1/$A$1*'[1]4407Exp'!Q$211</f>
        <v>1.0061715999999999E-3</v>
      </c>
      <c r="S10" s="12">
        <f>1/$A$1*'[1]4407Exp'!R$211</f>
        <v>8.3754579999999993E-4</v>
      </c>
      <c r="T10" s="12">
        <f>1/$A$1*'[1]4407Exp'!S$211</f>
        <v>1.0584252000000001E-3</v>
      </c>
      <c r="U10" s="12">
        <f>1/$A$1*'[1]4407Exp'!T$211</f>
        <v>7.9936079999999988E-4</v>
      </c>
      <c r="V10" s="12">
        <f>1/$A$1*'[1]4407Exp'!U$211</f>
        <v>2.4311279999999995E-4</v>
      </c>
      <c r="W10" s="12">
        <f>1/$A$1*'[1]4407Exp'!V$211</f>
        <v>0</v>
      </c>
      <c r="X10" s="12">
        <f>1/$A$1*'[1]4407Exp'!W$211</f>
        <v>0</v>
      </c>
      <c r="Y10" s="12">
        <f>1/$A$1*'[1]4407Exp'!X$211</f>
        <v>0</v>
      </c>
      <c r="Z10" s="12">
        <f>1/$A$1*'[1]4407Exp'!Y$211</f>
        <v>0</v>
      </c>
      <c r="AA10" s="12">
        <f>1/$A$1*'[1]4407Exp'!Z$211</f>
        <v>0</v>
      </c>
      <c r="AB10" s="11">
        <f>1/$A$1*'[1]4407Exp'!AA$211</f>
        <v>0</v>
      </c>
      <c r="AC10" s="4"/>
      <c r="AD10" s="116">
        <f>'[1]4407Exp'!AB$211</f>
        <v>0.58701999999999999</v>
      </c>
      <c r="AE10" s="117">
        <f>'[1]4407Exp'!AC$211</f>
        <v>0.97301199999999988</v>
      </c>
      <c r="AF10" s="117">
        <f>'[1]4407Exp'!AD$211</f>
        <v>1.2689599999999999</v>
      </c>
      <c r="AG10" s="117">
        <f>'[1]4407Exp'!AE$211</f>
        <v>1.0822129999999999</v>
      </c>
      <c r="AH10" s="117">
        <f>'[1]4407Exp'!AF$211</f>
        <v>1.353448</v>
      </c>
      <c r="AI10" s="117">
        <f>'[1]4407Exp'!AG$211</f>
        <v>2.2771949999999999</v>
      </c>
      <c r="AJ10" s="117">
        <f>'[1]4407Exp'!AH$211</f>
        <v>1.867645</v>
      </c>
      <c r="AK10" s="117">
        <f>'[1]4407Exp'!AI$211</f>
        <v>2.365971</v>
      </c>
      <c r="AL10" s="117">
        <f>'[1]4407Exp'!AJ$211</f>
        <v>2.8441099999999997</v>
      </c>
      <c r="AM10" s="117">
        <f>'[1]4407Exp'!AK$211</f>
        <v>0.85099799999999992</v>
      </c>
      <c r="AN10" s="117">
        <f>'[1]4407Exp'!AL$211</f>
        <v>1.1761549999999998</v>
      </c>
      <c r="AO10" s="117">
        <f>'[1]4407Exp'!AM$211</f>
        <v>0.49665299999999996</v>
      </c>
      <c r="AP10" s="117">
        <f>'[1]4407Exp'!AN$211</f>
        <v>0.92569099999999993</v>
      </c>
      <c r="AQ10" s="117">
        <f>'[1]4407Exp'!AO$211</f>
        <v>1.398798</v>
      </c>
      <c r="AR10" s="117">
        <f>'[1]4407Exp'!AP$211</f>
        <v>1.20489</v>
      </c>
      <c r="AS10" s="117">
        <f>'[1]4407Exp'!AQ$211</f>
        <v>0.61210399999999998</v>
      </c>
      <c r="AT10" s="117">
        <f>'[1]4407Exp'!AR$211</f>
        <v>0.52441300000000002</v>
      </c>
      <c r="AU10" s="117">
        <f>'[1]4407Exp'!AS$211</f>
        <v>5.3295750000000002</v>
      </c>
      <c r="AV10" s="117">
        <f>'[1]4407Exp'!AT$211</f>
        <v>0.57899800000000001</v>
      </c>
      <c r="AW10" s="117">
        <f>'[1]4407Exp'!AU$211</f>
        <v>0.165021</v>
      </c>
      <c r="AX10" s="117">
        <f>'[1]4407Exp'!AV$211</f>
        <v>0</v>
      </c>
      <c r="AY10" s="117">
        <f>'[1]4407Exp'!AW$211</f>
        <v>0</v>
      </c>
      <c r="AZ10" s="117">
        <f>'[1]4407Exp'!AX$211</f>
        <v>0</v>
      </c>
      <c r="BA10" s="117">
        <f>'[1]4407Exp'!AY$211</f>
        <v>0</v>
      </c>
      <c r="BB10" s="117">
        <f>'[1]4407Exp'!AZ$211</f>
        <v>0</v>
      </c>
      <c r="BC10" s="117">
        <f>'[1]4407Exp'!BA$211</f>
        <v>0</v>
      </c>
      <c r="BD10" s="214"/>
    </row>
    <row r="11" spans="1:56">
      <c r="B11" s="5" t="s">
        <v>64</v>
      </c>
      <c r="C11" s="48">
        <f>1/$A$1*'[1]4407Exp'!$B$237</f>
        <v>2.3047641399999999E-2</v>
      </c>
      <c r="D11" s="12">
        <f>1/$A$1*'[1]4407Exp'!$C$237</f>
        <v>2.05771384E-2</v>
      </c>
      <c r="E11" s="12">
        <f>1/$A$1*'[1]4407Exp'!$D$237</f>
        <v>1.4176667400000001E-2</v>
      </c>
      <c r="F11" s="12">
        <f>1/$A$1*'[1]4407Exp'!$E$237</f>
        <v>7.8933357999999999E-3</v>
      </c>
      <c r="G11" s="12">
        <f>1/$A$1*'[1]4407Exp'!$F$237</f>
        <v>4.697784E-3</v>
      </c>
      <c r="H11" s="12">
        <f>1/$A$1*'[1]4407Exp'!$G$237</f>
        <v>6.4485581999999993E-3</v>
      </c>
      <c r="I11" s="12">
        <f>1/$A$1*'[1]4407Exp'!$H$237</f>
        <v>9.0598872E-3</v>
      </c>
      <c r="J11" s="38">
        <f>1/$A$1*'[1]4407Exp'!$I$237</f>
        <v>9.3821699999999987E-3</v>
      </c>
      <c r="K11" s="38">
        <f>1/$A$1*'[1]4407Exp'!$J$237</f>
        <v>8.3732193999999996E-3</v>
      </c>
      <c r="L11" s="38">
        <f>1/$A$1*'[1]4407Exp'!K$237</f>
        <v>4.1212415999999997E-3</v>
      </c>
      <c r="M11" s="12">
        <f>1/$A$1*'[1]4407Exp'!L$237</f>
        <v>2.9815393999999993E-3</v>
      </c>
      <c r="N11" s="12">
        <f>1/$A$1*'[1]4407Exp'!M$237</f>
        <v>2.2372993999999996E-3</v>
      </c>
      <c r="O11" s="12">
        <f>1/$A$1*'[1]4407Exp'!N$237</f>
        <v>1.4324225999999998E-3</v>
      </c>
      <c r="P11" s="12">
        <f>1/$A$1*'[1]4407Exp'!O$237</f>
        <v>7.7040739999999989E-4</v>
      </c>
      <c r="Q11" s="12">
        <f>1/$A$1*'[1]4407Exp'!P$237</f>
        <v>2.7058639999999999E-4</v>
      </c>
      <c r="R11" s="12">
        <f>1/$A$1*'[1]4407Exp'!Q$237</f>
        <v>4.1682199999999992E-5</v>
      </c>
      <c r="S11" s="12">
        <f>1/$A$1*'[1]4407Exp'!R$237</f>
        <v>1.2956999999999997E-4</v>
      </c>
      <c r="T11" s="12">
        <f>1/$A$1*'[1]4407Exp'!S$237</f>
        <v>3.778067999999999E-4</v>
      </c>
      <c r="U11" s="12">
        <f>1/$A$1*'[1]4407Exp'!T$237</f>
        <v>2.3424519999999999E-4</v>
      </c>
      <c r="V11" s="12">
        <f>1/$A$1*'[1]4407Exp'!U$237</f>
        <v>4.2366659999999994E-4</v>
      </c>
      <c r="W11" s="12">
        <f>1/$A$1*'[1]4407Exp'!V$237</f>
        <v>0</v>
      </c>
      <c r="X11" s="12">
        <f>1/$A$1*'[1]4407Exp'!W$237</f>
        <v>0</v>
      </c>
      <c r="Y11" s="12">
        <f>1/$A$1*'[1]4407Exp'!X$237</f>
        <v>0</v>
      </c>
      <c r="Z11" s="12">
        <f>1/$A$1*'[1]4407Exp'!Y$237</f>
        <v>0</v>
      </c>
      <c r="AA11" s="12">
        <f>1/$A$1*'[1]4407Exp'!Z$237</f>
        <v>0</v>
      </c>
      <c r="AB11" s="11">
        <f>1/$A$1*'[1]4407Exp'!AA$237</f>
        <v>0</v>
      </c>
      <c r="AC11" s="4"/>
      <c r="AD11" s="116">
        <f>'[1]4407Exp'!AB$237</f>
        <v>5.2361179999999994</v>
      </c>
      <c r="AE11" s="117">
        <f>'[1]4407Exp'!AC$237</f>
        <v>4.4101160000000004</v>
      </c>
      <c r="AF11" s="117">
        <f>'[1]4407Exp'!AD$237</f>
        <v>3.336287</v>
      </c>
      <c r="AG11" s="117">
        <f>'[1]4407Exp'!AE$237</f>
        <v>2.5422340000000001</v>
      </c>
      <c r="AH11" s="117">
        <f>'[1]4407Exp'!AF$237</f>
        <v>1.2228029999999999</v>
      </c>
      <c r="AI11" s="117">
        <f>'[1]4407Exp'!AG$237</f>
        <v>1.3471950000000001</v>
      </c>
      <c r="AJ11" s="117">
        <f>'[1]4407Exp'!AH$237</f>
        <v>2.0566559999999998</v>
      </c>
      <c r="AK11" s="117">
        <f>'[1]4407Exp'!AI$237</f>
        <v>2.1398929999999998</v>
      </c>
      <c r="AL11" s="117">
        <f>'[1]4407Exp'!AJ$237</f>
        <v>1.911287</v>
      </c>
      <c r="AM11" s="117">
        <f>'[1]4407Exp'!AK$237</f>
        <v>0.91904799999999998</v>
      </c>
      <c r="AN11" s="117">
        <f>'[1]4407Exp'!AL$237</f>
        <v>0.67049199999999998</v>
      </c>
      <c r="AO11" s="117">
        <f>'[1]4407Exp'!AM$237</f>
        <v>0.64159999999999995</v>
      </c>
      <c r="AP11" s="117">
        <f>'[1]4407Exp'!AN$237</f>
        <v>0.40187599999999996</v>
      </c>
      <c r="AQ11" s="117">
        <f>'[1]4407Exp'!AO$237</f>
        <v>0.185609</v>
      </c>
      <c r="AR11" s="117">
        <f>'[1]4407Exp'!AP$237</f>
        <v>9.4266000000000003E-2</v>
      </c>
      <c r="AS11" s="117">
        <f>'[1]4407Exp'!AQ$237</f>
        <v>1.9283999999999999E-2</v>
      </c>
      <c r="AT11" s="117">
        <f>'[1]4407Exp'!AR$237</f>
        <v>4.0738999999999997E-2</v>
      </c>
      <c r="AU11" s="117">
        <f>'[1]4407Exp'!AS$237</f>
        <v>8.4141999999999995E-2</v>
      </c>
      <c r="AV11" s="117">
        <f>'[1]4407Exp'!AT$237</f>
        <v>6.3004999999999992E-2</v>
      </c>
      <c r="AW11" s="117">
        <f>'[1]4407Exp'!AU$237</f>
        <v>0</v>
      </c>
      <c r="AX11" s="117">
        <f>'[1]4407Exp'!AV$237</f>
        <v>0</v>
      </c>
      <c r="AY11" s="117">
        <f>'[1]4407Exp'!AW$237</f>
        <v>0</v>
      </c>
      <c r="AZ11" s="117">
        <f>'[1]4407Exp'!AX$237</f>
        <v>0</v>
      </c>
      <c r="BA11" s="117">
        <f>'[1]4407Exp'!AY$237</f>
        <v>0</v>
      </c>
      <c r="BB11" s="117">
        <f>'[1]4407Exp'!AZ$237</f>
        <v>0</v>
      </c>
      <c r="BC11" s="117">
        <f>'[1]4407Exp'!BA$237</f>
        <v>0</v>
      </c>
      <c r="BD11" s="214"/>
    </row>
    <row r="12" spans="1:56">
      <c r="B12" s="8" t="s">
        <v>15</v>
      </c>
      <c r="C12" s="49">
        <f t="shared" ref="C12:M12" si="2">SUM(C6:C6)-SUM(C7:C11)</f>
        <v>4.2984436599999981E-3</v>
      </c>
      <c r="D12" s="39">
        <f t="shared" si="2"/>
        <v>6.7187743000000216E-3</v>
      </c>
      <c r="E12" s="39">
        <f t="shared" si="2"/>
        <v>3.8701446E-3</v>
      </c>
      <c r="F12" s="39">
        <f t="shared" si="2"/>
        <v>4.104874200000011E-3</v>
      </c>
      <c r="G12" s="39">
        <f t="shared" si="2"/>
        <v>3.7047360000000418E-4</v>
      </c>
      <c r="H12" s="39">
        <f t="shared" si="2"/>
        <v>3.0844659999999802E-4</v>
      </c>
      <c r="I12" s="39">
        <f t="shared" si="2"/>
        <v>6.6205299999999578E-4</v>
      </c>
      <c r="J12" s="40">
        <f t="shared" si="2"/>
        <v>2.6404056000000203E-3</v>
      </c>
      <c r="K12" s="40">
        <f t="shared" si="2"/>
        <v>2.1032928000000034E-3</v>
      </c>
      <c r="L12" s="40">
        <f t="shared" si="2"/>
        <v>1.8906314000000091E-3</v>
      </c>
      <c r="M12" s="39">
        <f t="shared" si="2"/>
        <v>1.2817713999999925E-3</v>
      </c>
      <c r="N12" s="39">
        <f t="shared" ref="N12:AB12" si="3">SUM(N6:N6)-SUM(N7:N11)</f>
        <v>4.0549459999999343E-4</v>
      </c>
      <c r="O12" s="39">
        <f t="shared" si="3"/>
        <v>1.3309217999999956E-3</v>
      </c>
      <c r="P12" s="39">
        <f t="shared" si="3"/>
        <v>8.8816546000000038E-3</v>
      </c>
      <c r="Q12" s="39">
        <f t="shared" si="3"/>
        <v>1.2215813399999997E-2</v>
      </c>
      <c r="R12" s="39">
        <f t="shared" si="3"/>
        <v>3.7467402000000011E-3</v>
      </c>
      <c r="S12" s="39">
        <f t="shared" si="3"/>
        <v>1.7375007999999997E-3</v>
      </c>
      <c r="T12" s="39">
        <f t="shared" si="3"/>
        <v>1.1901066600000003E-2</v>
      </c>
      <c r="U12" s="39">
        <f t="shared" si="3"/>
        <v>2.9536985799999992E-2</v>
      </c>
      <c r="V12" s="39">
        <f t="shared" si="3"/>
        <v>2.8207278400000008E-2</v>
      </c>
      <c r="W12" s="39">
        <f t="shared" si="3"/>
        <v>0</v>
      </c>
      <c r="X12" s="39">
        <f t="shared" si="3"/>
        <v>0</v>
      </c>
      <c r="Y12" s="39">
        <f t="shared" si="3"/>
        <v>0</v>
      </c>
      <c r="Z12" s="39">
        <f t="shared" si="3"/>
        <v>0</v>
      </c>
      <c r="AA12" s="39">
        <f t="shared" si="3"/>
        <v>0</v>
      </c>
      <c r="AB12" s="67">
        <f t="shared" si="3"/>
        <v>0</v>
      </c>
      <c r="AC12" s="4"/>
      <c r="AD12" s="118">
        <f t="shared" ref="AD12:BC12" si="4">SUM(AD6:AD6)-SUM(AD7:AD11)</f>
        <v>1.3037260000000011</v>
      </c>
      <c r="AE12" s="119">
        <f t="shared" si="4"/>
        <v>1.197696999999998</v>
      </c>
      <c r="AF12" s="119">
        <f t="shared" si="4"/>
        <v>1.1017590000000048</v>
      </c>
      <c r="AG12" s="119">
        <f t="shared" si="4"/>
        <v>1.3467459999999996</v>
      </c>
      <c r="AH12" s="119">
        <f t="shared" si="4"/>
        <v>0.17471899999999962</v>
      </c>
      <c r="AI12" s="119">
        <f t="shared" si="4"/>
        <v>0.23614800000000002</v>
      </c>
      <c r="AJ12" s="119">
        <f t="shared" si="4"/>
        <v>0.2897260000000017</v>
      </c>
      <c r="AK12" s="119">
        <f t="shared" si="4"/>
        <v>1.0501369999999994</v>
      </c>
      <c r="AL12" s="119">
        <f t="shared" si="4"/>
        <v>0.74111300000000213</v>
      </c>
      <c r="AM12" s="119">
        <f t="shared" si="4"/>
        <v>0.7104709999999983</v>
      </c>
      <c r="AN12" s="119">
        <f t="shared" si="4"/>
        <v>0.59040200000000098</v>
      </c>
      <c r="AO12" s="119">
        <f t="shared" si="4"/>
        <v>0.21899200000000008</v>
      </c>
      <c r="AP12" s="119">
        <f t="shared" si="4"/>
        <v>0.67730199999999741</v>
      </c>
      <c r="AQ12" s="119">
        <f t="shared" si="4"/>
        <v>4.234966</v>
      </c>
      <c r="AR12" s="119">
        <f t="shared" si="4"/>
        <v>2.310804000000001</v>
      </c>
      <c r="AS12" s="119">
        <f t="shared" si="4"/>
        <v>0.79931400000000075</v>
      </c>
      <c r="AT12" s="119">
        <f t="shared" si="4"/>
        <v>0.59294700000000056</v>
      </c>
      <c r="AU12" s="119">
        <f t="shared" si="4"/>
        <v>7.8953830000000025</v>
      </c>
      <c r="AV12" s="119">
        <f t="shared" si="4"/>
        <v>5.8057420000000022</v>
      </c>
      <c r="AW12" s="119">
        <f t="shared" si="4"/>
        <v>5.0677139999999987</v>
      </c>
      <c r="AX12" s="119">
        <f t="shared" si="4"/>
        <v>0</v>
      </c>
      <c r="AY12" s="119">
        <f t="shared" si="4"/>
        <v>0</v>
      </c>
      <c r="AZ12" s="119">
        <f t="shared" si="4"/>
        <v>0</v>
      </c>
      <c r="BA12" s="119">
        <f t="shared" si="4"/>
        <v>0</v>
      </c>
      <c r="BB12" s="119">
        <f t="shared" si="4"/>
        <v>0</v>
      </c>
      <c r="BC12" s="119">
        <f t="shared" si="4"/>
        <v>0</v>
      </c>
      <c r="BD12" s="214"/>
    </row>
    <row r="13" spans="1:56" ht="17.149999999999999" customHeight="1">
      <c r="B13" s="17" t="s">
        <v>50</v>
      </c>
      <c r="C13" s="29">
        <f>1/$A$1*'[1]4407Exp'!$B$268</f>
        <v>1.7757242999999999E-2</v>
      </c>
      <c r="D13" s="31">
        <f>1/$A$1*'[1]4407Exp'!$C$268</f>
        <v>1.3172826800000001E-2</v>
      </c>
      <c r="E13" s="31">
        <f>1/$A$1*'[1]4407Exp'!$D$268</f>
        <v>1.27738842E-2</v>
      </c>
      <c r="F13" s="31">
        <f>1/$A$1*'[1]4407Exp'!$E$268</f>
        <v>9.8955206000000007E-3</v>
      </c>
      <c r="G13" s="31">
        <f>1/$A$1*'[1]4407Exp'!$F$268</f>
        <v>2.0262626999999998E-2</v>
      </c>
      <c r="H13" s="31">
        <f>1/$A$1*'[1]4407Exp'!$G$268</f>
        <v>1.9302936799999997E-2</v>
      </c>
      <c r="I13" s="31">
        <f>1/$A$1*'[1]4407Exp'!$H$268</f>
        <v>1.6321975600000004E-2</v>
      </c>
      <c r="J13" s="35">
        <f>1/$A$1*'[1]4407Exp'!$I$268</f>
        <v>1.68674576E-2</v>
      </c>
      <c r="K13" s="35">
        <f>1/$A$1*'[1]4407Exp'!$J$268</f>
        <v>1.8359822599999999E-2</v>
      </c>
      <c r="L13" s="35">
        <f>1/$A$1*'[1]4407Exp'!K$268</f>
        <v>4.5337389999999993E-3</v>
      </c>
      <c r="M13" s="31">
        <f>1/$A$1*'[1]4407Exp'!L$268</f>
        <v>4.8763861999999991E-3</v>
      </c>
      <c r="N13" s="31">
        <f>1/$A$1*'[1]4407Exp'!M$268</f>
        <v>5.6286103999999984E-3</v>
      </c>
      <c r="O13" s="31">
        <f>1/$A$1*'[1]4407Exp'!N$268</f>
        <v>8.5038939999999997E-3</v>
      </c>
      <c r="P13" s="31">
        <f>1/$A$1*'[1]4407Exp'!O$268</f>
        <v>7.913803799999999E-3</v>
      </c>
      <c r="Q13" s="31">
        <f>1/$A$1*'[1]4407Exp'!P$268</f>
        <v>6.5471307999999985E-3</v>
      </c>
      <c r="R13" s="31">
        <f>1/$A$1*'[1]4407Exp'!Q$268</f>
        <v>5.1154137999999995E-3</v>
      </c>
      <c r="S13" s="31">
        <f>1/$A$1*'[1]4407Exp'!R$268</f>
        <v>2.7805357999999996E-3</v>
      </c>
      <c r="T13" s="31">
        <f>1/$A$1*'[1]4407Exp'!S$268</f>
        <v>2.0051961999999995E-3</v>
      </c>
      <c r="U13" s="31">
        <f>1/$A$1*'[1]4407Exp'!T$268</f>
        <v>3.2476471999999998E-3</v>
      </c>
      <c r="V13" s="31">
        <f>1/$A$1*'[1]4407Exp'!U$268</f>
        <v>2.3055521999999998E-3</v>
      </c>
      <c r="W13" s="31">
        <f>1/$A$1*'[1]4407Exp'!V$268</f>
        <v>0</v>
      </c>
      <c r="X13" s="31">
        <f>1/$A$1*'[1]4407Exp'!W$268</f>
        <v>0</v>
      </c>
      <c r="Y13" s="31">
        <f>1/$A$1*'[1]4407Exp'!X$268</f>
        <v>0</v>
      </c>
      <c r="Z13" s="31">
        <f>1/$A$1*'[1]4407Exp'!Y$268</f>
        <v>0</v>
      </c>
      <c r="AA13" s="31">
        <f>1/$A$1*'[1]4407Exp'!Z$268</f>
        <v>0</v>
      </c>
      <c r="AB13" s="57">
        <f>1/$A$1*'[1]4407Exp'!AA$268</f>
        <v>0</v>
      </c>
      <c r="AC13" s="15"/>
      <c r="AD13" s="120">
        <f>'[1]4407Exp'!AB$268</f>
        <v>6.2601779999999998</v>
      </c>
      <c r="AE13" s="121">
        <f>'[1]4407Exp'!AC$268</f>
        <v>4.6708119999999989</v>
      </c>
      <c r="AF13" s="121">
        <f>'[1]4407Exp'!AD$268</f>
        <v>4.9509829999999999</v>
      </c>
      <c r="AG13" s="121">
        <f>'[1]4407Exp'!AE$268</f>
        <v>4.7383019999999991</v>
      </c>
      <c r="AH13" s="121">
        <f>'[1]4407Exp'!AF$268</f>
        <v>11.460210999999999</v>
      </c>
      <c r="AI13" s="121">
        <f>'[1]4407Exp'!AG$268</f>
        <v>11.816381</v>
      </c>
      <c r="AJ13" s="121">
        <f>'[1]4407Exp'!AH$268</f>
        <v>11.810976999999999</v>
      </c>
      <c r="AK13" s="121">
        <f>'[1]4407Exp'!AI$268</f>
        <v>13.282210000000001</v>
      </c>
      <c r="AL13" s="121">
        <f>'[1]4407Exp'!AJ$268</f>
        <v>15.383469999999999</v>
      </c>
      <c r="AM13" s="121">
        <f>'[1]4407Exp'!AK$268</f>
        <v>3.3028879999999998</v>
      </c>
      <c r="AN13" s="121">
        <f>'[1]4407Exp'!AL$268</f>
        <v>3.8276110000000001</v>
      </c>
      <c r="AO13" s="121">
        <f>'[1]4407Exp'!AM$268</f>
        <v>4.3977599999999999</v>
      </c>
      <c r="AP13" s="121">
        <f>'[1]4407Exp'!AN$268</f>
        <v>6.0716779999999995</v>
      </c>
      <c r="AQ13" s="121">
        <f>'[1]4407Exp'!AO$268</f>
        <v>7.8135729999999999</v>
      </c>
      <c r="AR13" s="121">
        <f>'[1]4407Exp'!AP$268</f>
        <v>6.5551069999999996</v>
      </c>
      <c r="AS13" s="121">
        <f>'[1]4407Exp'!AQ$268</f>
        <v>4.0652349999999995</v>
      </c>
      <c r="AT13" s="121">
        <f>'[1]4407Exp'!AR$268</f>
        <v>2.133702</v>
      </c>
      <c r="AU13" s="121">
        <f>'[1]4407Exp'!AS$268</f>
        <v>1.6155369999999998</v>
      </c>
      <c r="AV13" s="121">
        <f>'[1]4407Exp'!AT$268</f>
        <v>2.9365079999999999</v>
      </c>
      <c r="AW13" s="121">
        <f>'[1]4407Exp'!AU$268</f>
        <v>1.285412</v>
      </c>
      <c r="AX13" s="121">
        <f>'[1]4407Exp'!AV$268</f>
        <v>0</v>
      </c>
      <c r="AY13" s="121">
        <f>'[1]4407Exp'!AW$268</f>
        <v>0</v>
      </c>
      <c r="AZ13" s="121">
        <f>'[1]4407Exp'!AX$268</f>
        <v>0</v>
      </c>
      <c r="BA13" s="121">
        <f>'[1]4407Exp'!AY$268</f>
        <v>0</v>
      </c>
      <c r="BB13" s="121">
        <f>'[1]4407Exp'!AZ$268</f>
        <v>0</v>
      </c>
      <c r="BC13" s="121">
        <f>'[1]4407Exp'!BA$268</f>
        <v>0</v>
      </c>
      <c r="BD13" s="214"/>
    </row>
    <row r="14" spans="1:56">
      <c r="B14" s="5" t="s">
        <v>51</v>
      </c>
      <c r="C14" s="48">
        <f>1/$A$1*'[1]4407Exp'!$B$247</f>
        <v>1.7706684799999997E-2</v>
      </c>
      <c r="D14" s="12">
        <f>1/$A$1*'[1]4407Exp'!$C$247</f>
        <v>1.3145720000000001E-2</v>
      </c>
      <c r="E14" s="12">
        <f>1/$A$1*'[1]4407Exp'!$D$247</f>
        <v>1.26947898E-2</v>
      </c>
      <c r="F14" s="12">
        <f>1/$A$1*'[1]4407Exp'!$E$247</f>
        <v>9.6002255999999998E-3</v>
      </c>
      <c r="G14" s="12">
        <f>1/$A$1*'[1]4407Exp'!$F$247</f>
        <v>1.9989398799999999E-2</v>
      </c>
      <c r="H14" s="12">
        <f>1/$A$1*'[1]4407Exp'!$G$247</f>
        <v>1.8884385799999997E-2</v>
      </c>
      <c r="I14" s="12">
        <f>1/$A$1*'[1]4407Exp'!$H$247</f>
        <v>1.62566712E-2</v>
      </c>
      <c r="J14" s="38">
        <f>1/$A$1*'[1]4407Exp'!$I$247</f>
        <v>1.6153613000000001E-2</v>
      </c>
      <c r="K14" s="38">
        <f>1/$A$1*'[1]4407Exp'!$J$247</f>
        <v>1.7715549599999998E-2</v>
      </c>
      <c r="L14" s="38">
        <f>1/$A$1*'[1]4407Exp'!K$247</f>
        <v>4.0870241999999999E-3</v>
      </c>
      <c r="M14" s="12">
        <f>1/$A$1*'[1]4407Exp'!L$247</f>
        <v>4.4688181999999995E-3</v>
      </c>
      <c r="N14" s="12">
        <f>1/$A$1*'[1]4407Exp'!M$247</f>
        <v>4.3582909999999994E-3</v>
      </c>
      <c r="O14" s="12">
        <f>1/$A$1*'[1]4407Exp'!N$247</f>
        <v>6.3518699999999999E-3</v>
      </c>
      <c r="P14" s="12">
        <f>1/$A$1*'[1]4407Exp'!O$247</f>
        <v>6.4168257999999995E-3</v>
      </c>
      <c r="Q14" s="12">
        <f>1/$A$1*'[1]4407Exp'!P$247</f>
        <v>4.8904197999999994E-3</v>
      </c>
      <c r="R14" s="12">
        <f>1/$A$1*'[1]4407Exp'!Q$247</f>
        <v>3.3881035999999989E-3</v>
      </c>
      <c r="S14" s="12">
        <f>1/$A$1*'[1]4407Exp'!R$247</f>
        <v>1.2626333999999997E-3</v>
      </c>
      <c r="T14" s="12">
        <f>1/$A$1*'[1]4407Exp'!S$247</f>
        <v>1.5151401999999997E-3</v>
      </c>
      <c r="U14" s="12">
        <f>1/$A$1*'[1]4407Exp'!T$247</f>
        <v>1.7159379999999998E-3</v>
      </c>
      <c r="V14" s="12">
        <f>1/$A$1*'[1]4407Exp'!U$247</f>
        <v>9.7880439999999992E-4</v>
      </c>
      <c r="W14" s="12">
        <f>1/$A$1*'[1]4407Exp'!V$247</f>
        <v>0</v>
      </c>
      <c r="X14" s="12">
        <f>1/$A$1*'[1]4407Exp'!W$247</f>
        <v>0</v>
      </c>
      <c r="Y14" s="12">
        <f>1/$A$1*'[1]4407Exp'!X$247</f>
        <v>0</v>
      </c>
      <c r="Z14" s="12">
        <f>1/$A$1*'[1]4407Exp'!Y$247</f>
        <v>0</v>
      </c>
      <c r="AA14" s="12">
        <f>1/$A$1*'[1]4407Exp'!Z$247</f>
        <v>0</v>
      </c>
      <c r="AB14" s="11">
        <f>1/$A$1*'[1]4407Exp'!AA$247</f>
        <v>0</v>
      </c>
      <c r="AC14" s="4"/>
      <c r="AD14" s="116">
        <f>'[1]4407Exp'!AB$247</f>
        <v>6.2550859999999995</v>
      </c>
      <c r="AE14" s="117">
        <f>'[1]4407Exp'!AC$247</f>
        <v>4.6563269999999992</v>
      </c>
      <c r="AF14" s="117">
        <f>'[1]4407Exp'!AD$247</f>
        <v>4.9237859999999998</v>
      </c>
      <c r="AG14" s="117">
        <f>'[1]4407Exp'!AE$247</f>
        <v>4.5872959999999994</v>
      </c>
      <c r="AH14" s="117">
        <f>'[1]4407Exp'!AF$247</f>
        <v>11.286836999999998</v>
      </c>
      <c r="AI14" s="117">
        <f>'[1]4407Exp'!AG$247</f>
        <v>11.628567</v>
      </c>
      <c r="AJ14" s="117">
        <f>'[1]4407Exp'!AH$247</f>
        <v>11.762243999999999</v>
      </c>
      <c r="AK14" s="117">
        <f>'[1]4407Exp'!AI$247</f>
        <v>12.805219000000001</v>
      </c>
      <c r="AL14" s="117">
        <f>'[1]4407Exp'!AJ$247</f>
        <v>14.857291</v>
      </c>
      <c r="AM14" s="117">
        <f>'[1]4407Exp'!AK$247</f>
        <v>2.9964619999999997</v>
      </c>
      <c r="AN14" s="117">
        <f>'[1]4407Exp'!AL$247</f>
        <v>3.466755</v>
      </c>
      <c r="AO14" s="117">
        <f>'[1]4407Exp'!AM$247</f>
        <v>3.475454</v>
      </c>
      <c r="AP14" s="117">
        <f>'[1]4407Exp'!AN$247</f>
        <v>4.4060639999999998</v>
      </c>
      <c r="AQ14" s="117">
        <f>'[1]4407Exp'!AO$247</f>
        <v>6.4532599999999993</v>
      </c>
      <c r="AR14" s="117">
        <f>'[1]4407Exp'!AP$247</f>
        <v>4.73163</v>
      </c>
      <c r="AS14" s="117">
        <f>'[1]4407Exp'!AQ$247</f>
        <v>2.7007879999999997</v>
      </c>
      <c r="AT14" s="117">
        <f>'[1]4407Exp'!AR$247</f>
        <v>0.98760199999999998</v>
      </c>
      <c r="AU14" s="117">
        <f>'[1]4407Exp'!AS$247</f>
        <v>1.2608299999999999</v>
      </c>
      <c r="AV14" s="117">
        <f>'[1]4407Exp'!AT$247</f>
        <v>1.666096</v>
      </c>
      <c r="AW14" s="117">
        <f>'[1]4407Exp'!AU$247</f>
        <v>0</v>
      </c>
      <c r="AX14" s="117">
        <f>'[1]4407Exp'!AV$247</f>
        <v>0</v>
      </c>
      <c r="AY14" s="117">
        <f>'[1]4407Exp'!AW$247</f>
        <v>0</v>
      </c>
      <c r="AZ14" s="117">
        <f>'[1]4407Exp'!AX$247</f>
        <v>0</v>
      </c>
      <c r="BA14" s="117">
        <f>'[1]4407Exp'!AY$247</f>
        <v>0</v>
      </c>
      <c r="BB14" s="117">
        <f>'[1]4407Exp'!AZ$247</f>
        <v>0</v>
      </c>
      <c r="BC14" s="117">
        <f>'[1]4407Exp'!BA$247</f>
        <v>0</v>
      </c>
      <c r="BD14" s="214"/>
    </row>
    <row r="15" spans="1:56">
      <c r="B15" s="8" t="s">
        <v>15</v>
      </c>
      <c r="C15" s="65">
        <f t="shared" ref="C15:M15" si="5">SUM(C13:C13)-SUM(C14:C14)</f>
        <v>5.0558200000001829E-5</v>
      </c>
      <c r="D15" s="39">
        <f t="shared" si="5"/>
        <v>2.7106799999999237E-5</v>
      </c>
      <c r="E15" s="39">
        <f t="shared" si="5"/>
        <v>7.9094400000000176E-5</v>
      </c>
      <c r="F15" s="39">
        <f t="shared" si="5"/>
        <v>2.9529500000000097E-4</v>
      </c>
      <c r="G15" s="39">
        <f t="shared" si="5"/>
        <v>2.7322819999999956E-4</v>
      </c>
      <c r="H15" s="39">
        <f t="shared" si="5"/>
        <v>4.1855099999999965E-4</v>
      </c>
      <c r="I15" s="39">
        <f t="shared" si="5"/>
        <v>6.5304400000004009E-5</v>
      </c>
      <c r="J15" s="40">
        <f t="shared" si="5"/>
        <v>7.1384459999999927E-4</v>
      </c>
      <c r="K15" s="40">
        <f t="shared" si="5"/>
        <v>6.4427300000000076E-4</v>
      </c>
      <c r="L15" s="40">
        <f t="shared" si="5"/>
        <v>4.4671479999999937E-4</v>
      </c>
      <c r="M15" s="39">
        <f t="shared" si="5"/>
        <v>4.0756799999999965E-4</v>
      </c>
      <c r="N15" s="39">
        <f t="shared" ref="N15:AB15" si="6">SUM(N13:N13)-SUM(N14:N14)</f>
        <v>1.2703193999999991E-3</v>
      </c>
      <c r="O15" s="39">
        <f t="shared" si="6"/>
        <v>2.1520239999999998E-3</v>
      </c>
      <c r="P15" s="39">
        <f t="shared" si="6"/>
        <v>1.4969779999999995E-3</v>
      </c>
      <c r="Q15" s="39">
        <f t="shared" si="6"/>
        <v>1.6567109999999991E-3</v>
      </c>
      <c r="R15" s="39">
        <f t="shared" si="6"/>
        <v>1.7273102000000006E-3</v>
      </c>
      <c r="S15" s="39">
        <f t="shared" si="6"/>
        <v>1.5179023999999999E-3</v>
      </c>
      <c r="T15" s="39">
        <f t="shared" si="6"/>
        <v>4.9005599999999978E-4</v>
      </c>
      <c r="U15" s="39">
        <f t="shared" si="6"/>
        <v>1.5317092000000001E-3</v>
      </c>
      <c r="V15" s="39">
        <f t="shared" si="6"/>
        <v>1.3267477999999999E-3</v>
      </c>
      <c r="W15" s="39">
        <f t="shared" si="6"/>
        <v>0</v>
      </c>
      <c r="X15" s="39">
        <f t="shared" si="6"/>
        <v>0</v>
      </c>
      <c r="Y15" s="39">
        <f t="shared" si="6"/>
        <v>0</v>
      </c>
      <c r="Z15" s="39">
        <f t="shared" si="6"/>
        <v>0</v>
      </c>
      <c r="AA15" s="39">
        <f t="shared" si="6"/>
        <v>0</v>
      </c>
      <c r="AB15" s="67">
        <f t="shared" si="6"/>
        <v>0</v>
      </c>
      <c r="AC15" s="4"/>
      <c r="AD15" s="122">
        <f t="shared" ref="AD15:BC15" si="7">SUM(AD13:AD13)-SUM(AD14:AD14)</f>
        <v>5.0920000000003185E-3</v>
      </c>
      <c r="AE15" s="119">
        <f t="shared" si="7"/>
        <v>1.4484999999999637E-2</v>
      </c>
      <c r="AF15" s="119">
        <f t="shared" si="7"/>
        <v>2.7197000000000138E-2</v>
      </c>
      <c r="AG15" s="119">
        <f t="shared" si="7"/>
        <v>0.15100599999999975</v>
      </c>
      <c r="AH15" s="119">
        <f t="shared" si="7"/>
        <v>0.17337400000000081</v>
      </c>
      <c r="AI15" s="119">
        <f t="shared" si="7"/>
        <v>0.18781399999999948</v>
      </c>
      <c r="AJ15" s="119">
        <f t="shared" si="7"/>
        <v>4.8733000000000359E-2</v>
      </c>
      <c r="AK15" s="119">
        <f t="shared" si="7"/>
        <v>0.47699099999999994</v>
      </c>
      <c r="AL15" s="119">
        <f t="shared" si="7"/>
        <v>0.52617899999999906</v>
      </c>
      <c r="AM15" s="119">
        <f t="shared" si="7"/>
        <v>0.30642600000000009</v>
      </c>
      <c r="AN15" s="119">
        <f t="shared" si="7"/>
        <v>0.36085600000000007</v>
      </c>
      <c r="AO15" s="119">
        <f t="shared" si="7"/>
        <v>0.92230599999999985</v>
      </c>
      <c r="AP15" s="119">
        <f t="shared" si="7"/>
        <v>1.6656139999999997</v>
      </c>
      <c r="AQ15" s="119">
        <f t="shared" si="7"/>
        <v>1.3603130000000005</v>
      </c>
      <c r="AR15" s="119">
        <f t="shared" si="7"/>
        <v>1.8234769999999996</v>
      </c>
      <c r="AS15" s="119">
        <f t="shared" si="7"/>
        <v>1.3644469999999997</v>
      </c>
      <c r="AT15" s="119">
        <f t="shared" si="7"/>
        <v>1.1461000000000001</v>
      </c>
      <c r="AU15" s="119">
        <f t="shared" si="7"/>
        <v>0.35470699999999988</v>
      </c>
      <c r="AV15" s="119">
        <f t="shared" si="7"/>
        <v>1.2704119999999999</v>
      </c>
      <c r="AW15" s="119">
        <f t="shared" si="7"/>
        <v>1.285412</v>
      </c>
      <c r="AX15" s="119">
        <f t="shared" si="7"/>
        <v>0</v>
      </c>
      <c r="AY15" s="119">
        <f t="shared" si="7"/>
        <v>0</v>
      </c>
      <c r="AZ15" s="119">
        <f t="shared" si="7"/>
        <v>0</v>
      </c>
      <c r="BA15" s="119">
        <f t="shared" si="7"/>
        <v>0</v>
      </c>
      <c r="BB15" s="119">
        <f t="shared" si="7"/>
        <v>0</v>
      </c>
      <c r="BC15" s="119">
        <f t="shared" si="7"/>
        <v>0</v>
      </c>
      <c r="BD15" s="214"/>
    </row>
    <row r="16" spans="1:56" ht="17.149999999999999" customHeight="1">
      <c r="B16" s="137" t="s">
        <v>73</v>
      </c>
      <c r="C16" s="138">
        <f>1/$A$1*'[1]4407Exp'!$B$269</f>
        <v>1.9182659999999999E-4</v>
      </c>
      <c r="D16" s="139">
        <f>1/$A$1*'[1]4407Exp'!$C$269</f>
        <v>0</v>
      </c>
      <c r="E16" s="139">
        <f>1/$A$1*'[1]4407Exp'!$D$269</f>
        <v>1.3561799999999999E-5</v>
      </c>
      <c r="F16" s="139">
        <f>1/$A$1*'[1]4407Exp'!$E$269</f>
        <v>0</v>
      </c>
      <c r="G16" s="139">
        <f>1/$A$1*'[1]4407Exp'!$F$269</f>
        <v>2.50796E-5</v>
      </c>
      <c r="H16" s="139">
        <f>1/$A$1*'[1]4407Exp'!$G$269</f>
        <v>1.330196E-4</v>
      </c>
      <c r="I16" s="139">
        <f>1/$A$1*'[1]4407Exp'!$H$269</f>
        <v>0</v>
      </c>
      <c r="J16" s="140">
        <f>1/$A$1*'[1]4407Exp'!$I$269</f>
        <v>8.8082399999999989E-5</v>
      </c>
      <c r="K16" s="140">
        <f>1/$A$1*'[1]4407Exp'!$J$269</f>
        <v>1.1736199999999999E-4</v>
      </c>
      <c r="L16" s="140">
        <f>1/$A$1*'[1]4407Exp'!K$269</f>
        <v>0</v>
      </c>
      <c r="M16" s="139">
        <f>1/$A$1*'[1]4407Exp'!L$269</f>
        <v>7.7515199999999979E-5</v>
      </c>
      <c r="N16" s="139">
        <f>1/$A$1*'[1]4407Exp'!M$269</f>
        <v>4.2631960000000002E-4</v>
      </c>
      <c r="O16" s="139">
        <f>1/$A$1*'[1]4407Exp'!N$269</f>
        <v>1.66E-4</v>
      </c>
      <c r="P16" s="139">
        <f>1/$A$1*'[1]4407Exp'!O$269</f>
        <v>2.7456099999999999E-4</v>
      </c>
      <c r="Q16" s="139">
        <f>1/$A$1*'[1]4407Exp'!P$269</f>
        <v>1.5584379999999999E-4</v>
      </c>
      <c r="R16" s="139">
        <f>1/$A$1*'[1]4407Exp'!Q$269</f>
        <v>8.1110399999999988E-5</v>
      </c>
      <c r="S16" s="139">
        <f>1/$A$1*'[1]4407Exp'!R$269</f>
        <v>8.0491599999999973E-5</v>
      </c>
      <c r="T16" s="139">
        <f>1/$A$1*'[1]4407Exp'!S$269</f>
        <v>8.3762000000000002E-5</v>
      </c>
      <c r="U16" s="139">
        <f>1/$A$1*'[1]4407Exp'!T$269</f>
        <v>6.2187999999999995E-5</v>
      </c>
      <c r="V16" s="139">
        <f>1/$A$1*'[1]4407Exp'!U$269</f>
        <v>1.2089139999999998E-4</v>
      </c>
      <c r="W16" s="139">
        <f>1/$A$1*'[1]4407Exp'!V$269</f>
        <v>0</v>
      </c>
      <c r="X16" s="139">
        <f>1/$A$1*'[1]4407Exp'!W$269</f>
        <v>0</v>
      </c>
      <c r="Y16" s="139">
        <f>1/$A$1*'[1]4407Exp'!X$269</f>
        <v>0</v>
      </c>
      <c r="Z16" s="139">
        <f>1/$A$1*'[1]4407Exp'!Y$269</f>
        <v>0</v>
      </c>
      <c r="AA16" s="139">
        <f>1/$A$1*'[1]4407Exp'!Z$269</f>
        <v>0</v>
      </c>
      <c r="AB16" s="141">
        <f>1/$A$1*'[1]4407Exp'!AA$269</f>
        <v>0</v>
      </c>
      <c r="AC16" s="4"/>
      <c r="AD16" s="142">
        <f>'[1]4407Exp'!AB$269</f>
        <v>6.4064999999999997E-2</v>
      </c>
      <c r="AE16" s="143">
        <f>'[1]4407Exp'!AC$269</f>
        <v>0</v>
      </c>
      <c r="AF16" s="143">
        <f>'[1]4407Exp'!AD$269</f>
        <v>5.4539999999999996E-3</v>
      </c>
      <c r="AG16" s="143">
        <f>'[1]4407Exp'!AE$269</f>
        <v>0</v>
      </c>
      <c r="AH16" s="143">
        <f>'[1]4407Exp'!AF$269</f>
        <v>1.0185E-2</v>
      </c>
      <c r="AI16" s="143">
        <f>'[1]4407Exp'!AG$269</f>
        <v>4.0825E-2</v>
      </c>
      <c r="AJ16" s="143">
        <f>'[1]4407Exp'!AH$269</f>
        <v>0</v>
      </c>
      <c r="AK16" s="143">
        <f>'[1]4407Exp'!AI$269</f>
        <v>5.2855999999999993E-2</v>
      </c>
      <c r="AL16" s="143">
        <f>'[1]4407Exp'!AJ$269</f>
        <v>9.715E-2</v>
      </c>
      <c r="AM16" s="143">
        <f>'[1]4407Exp'!AK$269</f>
        <v>0</v>
      </c>
      <c r="AN16" s="143">
        <f>'[1]4407Exp'!AL$269</f>
        <v>4.2005999999999995E-2</v>
      </c>
      <c r="AO16" s="143">
        <f>'[1]4407Exp'!AM$269</f>
        <v>0.32304500000000003</v>
      </c>
      <c r="AP16" s="143">
        <f>'[1]4407Exp'!AN$269</f>
        <v>0.111957</v>
      </c>
      <c r="AQ16" s="143">
        <f>'[1]4407Exp'!AO$269</f>
        <v>0.230271</v>
      </c>
      <c r="AR16" s="143">
        <f>'[1]4407Exp'!AP$269</f>
        <v>0.135214</v>
      </c>
      <c r="AS16" s="143">
        <f>'[1]4407Exp'!AQ$269</f>
        <v>7.2810999999999987E-2</v>
      </c>
      <c r="AT16" s="143">
        <f>'[1]4407Exp'!AR$269</f>
        <v>7.6676999999999995E-2</v>
      </c>
      <c r="AU16" s="143">
        <f>'[1]4407Exp'!AS$269</f>
        <v>8.1046999999999994E-2</v>
      </c>
      <c r="AV16" s="143">
        <f>'[1]4407Exp'!AT$269</f>
        <v>5.8200000000000002E-2</v>
      </c>
      <c r="AW16" s="143">
        <f>'[1]4407Exp'!AU$269</f>
        <v>7.9173999999999994E-2</v>
      </c>
      <c r="AX16" s="143">
        <f>'[1]4407Exp'!AV$269</f>
        <v>0</v>
      </c>
      <c r="AY16" s="143">
        <f>'[1]4407Exp'!AW$269</f>
        <v>0</v>
      </c>
      <c r="AZ16" s="143">
        <f>'[1]4407Exp'!AX$269</f>
        <v>0</v>
      </c>
      <c r="BA16" s="143">
        <f>'[1]4407Exp'!AY$269</f>
        <v>0</v>
      </c>
      <c r="BB16" s="143">
        <f>'[1]4407Exp'!AZ$269</f>
        <v>0</v>
      </c>
      <c r="BC16" s="143">
        <f>'[1]4407Exp'!BA$269</f>
        <v>0</v>
      </c>
      <c r="BD16" s="214"/>
    </row>
    <row r="17" spans="2:56" ht="17.149999999999999" customHeight="1">
      <c r="B17" s="17" t="s">
        <v>65</v>
      </c>
      <c r="C17" s="29">
        <f>1/$A$1*'[1]4407Exp'!$B$267</f>
        <v>2.369808E-4</v>
      </c>
      <c r="D17" s="31">
        <f>1/$A$1*'[1]4407Exp'!$C$267</f>
        <v>7.8187759999999993E-4</v>
      </c>
      <c r="E17" s="31">
        <f>1/$A$1*'[1]4407Exp'!$D$267</f>
        <v>8.8449759999999981E-4</v>
      </c>
      <c r="F17" s="31">
        <f>1/$A$1*'[1]4407Exp'!$E$267</f>
        <v>1.0584056000000001E-3</v>
      </c>
      <c r="G17" s="31">
        <f>1/$A$1*'[1]4407Exp'!$F$267</f>
        <v>2.0638589999999999E-3</v>
      </c>
      <c r="H17" s="31">
        <f>1/$A$1*'[1]4407Exp'!$G$267</f>
        <v>2.6689403999999996E-3</v>
      </c>
      <c r="I17" s="31">
        <f>1/$A$1*'[1]4407Exp'!$H$267</f>
        <v>1.5904251999999997E-2</v>
      </c>
      <c r="J17" s="35">
        <f>1/$A$1*'[1]4407Exp'!$I$267</f>
        <v>8.1288634000000002E-3</v>
      </c>
      <c r="K17" s="35">
        <f>1/$A$1*'[1]4407Exp'!$J$267</f>
        <v>2.7600216000000003E-3</v>
      </c>
      <c r="L17" s="35">
        <f>1/$A$1*'[1]4407Exp'!K$267</f>
        <v>4.6349029999999992E-3</v>
      </c>
      <c r="M17" s="31">
        <f>1/$A$1*'[1]4407Exp'!L$267</f>
        <v>7.8642129999999984E-3</v>
      </c>
      <c r="N17" s="31">
        <f>1/$A$1*'[1]4407Exp'!M$267</f>
        <v>1.0199877799999998E-2</v>
      </c>
      <c r="O17" s="31">
        <f>1/$A$1*'[1]4407Exp'!N$267</f>
        <v>1.0167091799999996E-2</v>
      </c>
      <c r="P17" s="31">
        <f>1/$A$1*'[1]4407Exp'!O$267</f>
        <v>1.14247672E-2</v>
      </c>
      <c r="Q17" s="31">
        <f>1/$A$1*'[1]4407Exp'!P$267</f>
        <v>0.11475678619999996</v>
      </c>
      <c r="R17" s="31">
        <f>1/$A$1*'[1]4407Exp'!Q$267</f>
        <v>9.7346843999999988E-3</v>
      </c>
      <c r="S17" s="31">
        <f>1/$A$1*'[1]4407Exp'!R$267</f>
        <v>7.0080107999999988E-3</v>
      </c>
      <c r="T17" s="31">
        <f>1/$A$1*'[1]4407Exp'!S$267</f>
        <v>8.877549799999997E-3</v>
      </c>
      <c r="U17" s="31">
        <f>1/$A$1*'[1]4407Exp'!T$267</f>
        <v>1.2595721599999998E-2</v>
      </c>
      <c r="V17" s="31">
        <f>1/$A$1*'[1]4407Exp'!U$267</f>
        <v>1.3793784199999997E-2</v>
      </c>
      <c r="W17" s="31">
        <f>1/$A$1*'[1]4407Exp'!V$267</f>
        <v>0</v>
      </c>
      <c r="X17" s="31">
        <f>1/$A$1*'[1]4407Exp'!W$267</f>
        <v>0</v>
      </c>
      <c r="Y17" s="31">
        <f>1/$A$1*'[1]4407Exp'!X$267</f>
        <v>0</v>
      </c>
      <c r="Z17" s="31">
        <f>1/$A$1*'[1]4407Exp'!Y$267</f>
        <v>0</v>
      </c>
      <c r="AA17" s="31">
        <f>1/$A$1*'[1]4407Exp'!Z$267</f>
        <v>0</v>
      </c>
      <c r="AB17" s="57">
        <f>1/$A$1*'[1]4407Exp'!AA$267</f>
        <v>0</v>
      </c>
      <c r="AC17" s="4"/>
      <c r="AD17" s="120">
        <f>'[1]4407Exp'!AB$267</f>
        <v>0.10249499999999999</v>
      </c>
      <c r="AE17" s="121">
        <f>'[1]4407Exp'!AC$267</f>
        <v>0.27313900000000002</v>
      </c>
      <c r="AF17" s="121">
        <f>'[1]4407Exp'!AD$267</f>
        <v>0.32072400000000001</v>
      </c>
      <c r="AG17" s="121">
        <f>'[1]4407Exp'!AE$267</f>
        <v>0.49219899999999994</v>
      </c>
      <c r="AH17" s="121">
        <f>'[1]4407Exp'!AF$267</f>
        <v>0.97107899999999991</v>
      </c>
      <c r="AI17" s="121">
        <f>'[1]4407Exp'!AG$267</f>
        <v>1.0613089999999998</v>
      </c>
      <c r="AJ17" s="121">
        <f>'[1]4407Exp'!AH$267</f>
        <v>3.9534170000000004</v>
      </c>
      <c r="AK17" s="121">
        <f>'[1]4407Exp'!AI$267</f>
        <v>2.3425679999999995</v>
      </c>
      <c r="AL17" s="121">
        <f>'[1]4407Exp'!AJ$267</f>
        <v>1.905599</v>
      </c>
      <c r="AM17" s="121">
        <f>'[1]4407Exp'!AK$267</f>
        <v>2.0118009999999997</v>
      </c>
      <c r="AN17" s="121">
        <f>'[1]4407Exp'!AL$267</f>
        <v>2.9454369999999996</v>
      </c>
      <c r="AO17" s="121">
        <f>'[1]4407Exp'!AM$267</f>
        <v>3.8702369999999995</v>
      </c>
      <c r="AP17" s="121">
        <f>'[1]4407Exp'!AN$267</f>
        <v>3.8197719999999995</v>
      </c>
      <c r="AQ17" s="121">
        <f>'[1]4407Exp'!AO$267</f>
        <v>3.8241889999999996</v>
      </c>
      <c r="AR17" s="121">
        <f>'[1]4407Exp'!AP$267</f>
        <v>29.213754999999999</v>
      </c>
      <c r="AS17" s="121">
        <f>'[1]4407Exp'!AQ$267</f>
        <v>2.0879989999999999</v>
      </c>
      <c r="AT17" s="121">
        <f>'[1]4407Exp'!AR$267</f>
        <v>1.7869729999999999</v>
      </c>
      <c r="AU17" s="121">
        <f>'[1]4407Exp'!AS$267</f>
        <v>2.6805669999999999</v>
      </c>
      <c r="AV17" s="121">
        <f>'[1]4407Exp'!AT$267</f>
        <v>3.4810689999999997</v>
      </c>
      <c r="AW17" s="121">
        <f>'[1]4407Exp'!AU$267</f>
        <v>1.0353289999999999</v>
      </c>
      <c r="AX17" s="121">
        <f>'[1]4407Exp'!AV$267</f>
        <v>0</v>
      </c>
      <c r="AY17" s="121">
        <f>'[1]4407Exp'!AW$267</f>
        <v>0</v>
      </c>
      <c r="AZ17" s="121">
        <f>'[1]4407Exp'!AX$267</f>
        <v>0</v>
      </c>
      <c r="BA17" s="121">
        <f>'[1]4407Exp'!AY$267</f>
        <v>0</v>
      </c>
      <c r="BB17" s="121">
        <f>'[1]4407Exp'!AZ$267</f>
        <v>0</v>
      </c>
      <c r="BC17" s="121">
        <f>'[1]4407Exp'!BA$267</f>
        <v>0</v>
      </c>
      <c r="BD17" s="214"/>
    </row>
    <row r="18" spans="2:56">
      <c r="B18" s="54" t="s">
        <v>24</v>
      </c>
      <c r="C18" s="13">
        <f>1/$A$1*(SUM('[1]4407Exp'!$B$47:$B$47)+SUM('[1]4407Exp'!$B$105:$B$105))</f>
        <v>2.8201599999999998E-5</v>
      </c>
      <c r="D18" s="14">
        <f>1/$A$1*(SUM('[1]4407Exp'!$C$47:$C$47)+SUM('[1]4407Exp'!$C$105:$C$105))</f>
        <v>4.1610379999999997E-4</v>
      </c>
      <c r="E18" s="14">
        <f>1/$A$1*(SUM('[1]4407Exp'!$D$47:$D$47)+SUM('[1]4407Exp'!$D$105:$D$105))</f>
        <v>5.4558419999999996E-4</v>
      </c>
      <c r="F18" s="14">
        <f>1/$A$1*(SUM('[1]4407Exp'!$E$47:$E$47)+SUM('[1]4407Exp'!$E$105:$E$105))</f>
        <v>4.5112059999999994E-4</v>
      </c>
      <c r="G18" s="14">
        <f>1/$A$1*(SUM('[1]4407Exp'!$F$47:$F$47)+SUM('[1]4407Exp'!$F$105:$F$105))</f>
        <v>5.9389260000000015E-4</v>
      </c>
      <c r="H18" s="14">
        <f>1/$A$1*(SUM('[1]4407Exp'!$G$47:$G$47)+SUM('[1]4407Exp'!$G$105:$G$105))</f>
        <v>1.3362705999999999E-3</v>
      </c>
      <c r="I18" s="14">
        <f>1/$A$1*(SUM('[1]4407Exp'!$H$47:$H$47)+SUM('[1]4407Exp'!$H$105:$H$105))</f>
        <v>7.9090298E-3</v>
      </c>
      <c r="J18" s="43">
        <f>1/$A$1*(SUM('[1]4407Exp'!$I$47:$I$47)+SUM('[1]4407Exp'!$I$105:$I$105))</f>
        <v>2.5710664E-3</v>
      </c>
      <c r="K18" s="43">
        <f>1/$A$1*(SUM('[1]4407Exp'!$J$47:$J$47)+SUM('[1]4407Exp'!$J$105:$J$105))</f>
        <v>1.8202197999999999E-3</v>
      </c>
      <c r="L18" s="43">
        <f>1/$A$1*(SUM('[1]4407Exp'!K$47:K$47)+SUM('[1]4407Exp'!K$105:K$105))</f>
        <v>6.551901999999999E-4</v>
      </c>
      <c r="M18" s="14">
        <f>1/$A$1*(SUM('[1]4407Exp'!L$47:L$47)+SUM('[1]4407Exp'!L$105:L$105))</f>
        <v>3.4143927999999994E-3</v>
      </c>
      <c r="N18" s="14">
        <f>1/$A$1*(SUM('[1]4407Exp'!M$47:M$47)+SUM('[1]4407Exp'!M$105:M$105))</f>
        <v>6.4106195999999996E-3</v>
      </c>
      <c r="O18" s="14">
        <f>1/$A$1*(SUM('[1]4407Exp'!N$47:N$47)+SUM('[1]4407Exp'!N$105:N$105))</f>
        <v>7.2783953999999984E-3</v>
      </c>
      <c r="P18" s="14">
        <f>1/$A$1*(SUM('[1]4407Exp'!O$47:O$47)+SUM('[1]4407Exp'!O$105:O$105))</f>
        <v>8.9146007999999985E-3</v>
      </c>
      <c r="Q18" s="14">
        <f>1/$A$1*(SUM('[1]4407Exp'!P$47:P$47)+SUM('[1]4407Exp'!P$105:P$105))</f>
        <v>0.11155931079999998</v>
      </c>
      <c r="R18" s="14">
        <f>1/$A$1*(SUM('[1]4407Exp'!Q$47:Q$47)+SUM('[1]4407Exp'!Q$105:Q$105))</f>
        <v>8.2246359999999987E-3</v>
      </c>
      <c r="S18" s="14">
        <f>1/$A$1*(SUM('[1]4407Exp'!R$47:R$47)+SUM('[1]4407Exp'!R$105:R$105))</f>
        <v>4.3919679999999996E-3</v>
      </c>
      <c r="T18" s="14">
        <f>1/$A$1*(SUM('[1]4407Exp'!S$47:S$47)+SUM('[1]4407Exp'!S$105:S$105))</f>
        <v>6.013667799999998E-3</v>
      </c>
      <c r="U18" s="14">
        <f>1/$A$1*(SUM('[1]4407Exp'!T$47:T$47)+SUM('[1]4407Exp'!T$105:T$105))</f>
        <v>6.4820545999999995E-3</v>
      </c>
      <c r="V18" s="14">
        <f>1/$A$1*(SUM('[1]4407Exp'!U$47:U$47)+SUM('[1]4407Exp'!U$105:U$105))</f>
        <v>3.5736091999999998E-3</v>
      </c>
      <c r="W18" s="14">
        <f>1/$A$1*(SUM('[1]4407Exp'!V$47:V$47)+SUM('[1]4407Exp'!V$105:V$105))</f>
        <v>0</v>
      </c>
      <c r="X18" s="14">
        <f>1/$A$1*(SUM('[1]4407Exp'!W$47:W$47)+SUM('[1]4407Exp'!W$105:W$105))</f>
        <v>0</v>
      </c>
      <c r="Y18" s="14">
        <f>1/$A$1*(SUM('[1]4407Exp'!X$47:X$47)+SUM('[1]4407Exp'!X$105:X$105))</f>
        <v>0</v>
      </c>
      <c r="Z18" s="14">
        <f>1/$A$1*(SUM('[1]4407Exp'!Y$47:Y$47)+SUM('[1]4407Exp'!Y$105:Y$105))</f>
        <v>0</v>
      </c>
      <c r="AA18" s="14">
        <f>1/$A$1*(SUM('[1]4407Exp'!Z$47:Z$47)+SUM('[1]4407Exp'!Z$105:Z$105))</f>
        <v>0</v>
      </c>
      <c r="AB18" s="16">
        <f>1/$A$1*(SUM('[1]4407Exp'!AA$47:AA$47)+SUM('[1]4407Exp'!AA$105:AA$105))</f>
        <v>0</v>
      </c>
      <c r="AC18" s="4"/>
      <c r="AD18" s="127">
        <f>(SUM('[1]4407Exp'!AB$47:AB$47)+SUM('[1]4407Exp'!AB$105:AB$105))</f>
        <v>1.1443E-2</v>
      </c>
      <c r="AE18" s="123">
        <f>(SUM('[1]4407Exp'!AC$47:AC$47)+SUM('[1]4407Exp'!AC$105:AC$105))</f>
        <v>0.13689099999999998</v>
      </c>
      <c r="AF18" s="123">
        <f>(SUM('[1]4407Exp'!AD$47:AD$47)+SUM('[1]4407Exp'!AD$105:AD$105))</f>
        <v>0.17056099999999999</v>
      </c>
      <c r="AG18" s="123">
        <f>(SUM('[1]4407Exp'!AE$47:AE$47)+SUM('[1]4407Exp'!AE$105:AE$105))</f>
        <v>0.17437999999999998</v>
      </c>
      <c r="AH18" s="123">
        <f>(SUM('[1]4407Exp'!AF$47:AF$47)+SUM('[1]4407Exp'!AF$105:AF$105))</f>
        <v>0.26123399999999997</v>
      </c>
      <c r="AI18" s="123">
        <f>(SUM('[1]4407Exp'!AG$47:AG$47)+SUM('[1]4407Exp'!AG$105:AG$105))</f>
        <v>0.37820999999999999</v>
      </c>
      <c r="AJ18" s="123">
        <f>(SUM('[1]4407Exp'!AH$47:AH$47)+SUM('[1]4407Exp'!AH$105:AH$105))</f>
        <v>2.9004050000000001</v>
      </c>
      <c r="AK18" s="123">
        <f>(SUM('[1]4407Exp'!AI$47:AI$47)+SUM('[1]4407Exp'!AI$105:AI$105))</f>
        <v>1.4154669999999998</v>
      </c>
      <c r="AL18" s="123">
        <f>(SUM('[1]4407Exp'!AJ$47:AJ$47)+SUM('[1]4407Exp'!AJ$105:AJ$105))</f>
        <v>1.2646809999999999</v>
      </c>
      <c r="AM18" s="123">
        <f>(SUM('[1]4407Exp'!AK$47:AK$47)+SUM('[1]4407Exp'!AK$105:AK$105))</f>
        <v>0.31522899999999998</v>
      </c>
      <c r="AN18" s="123">
        <f>(SUM('[1]4407Exp'!AL$47:AL$47)+SUM('[1]4407Exp'!AL$105:AL$105))</f>
        <v>1.1527159999999999</v>
      </c>
      <c r="AO18" s="123">
        <f>(SUM('[1]4407Exp'!AM$47:AM$47)+SUM('[1]4407Exp'!AM$105:AM$105))</f>
        <v>2.0945549999999997</v>
      </c>
      <c r="AP18" s="123">
        <f>(SUM('[1]4407Exp'!AN$47:AN$47)+SUM('[1]4407Exp'!AN$105:AN$105))</f>
        <v>2.4260489999999999</v>
      </c>
      <c r="AQ18" s="123">
        <f>(SUM('[1]4407Exp'!AO$47:AO$47)+SUM('[1]4407Exp'!AO$105:AO$105))</f>
        <v>2.5648209999999998</v>
      </c>
      <c r="AR18" s="123">
        <f>(SUM('[1]4407Exp'!AP$47:AP$47)+SUM('[1]4407Exp'!AP$105:AP$105))</f>
        <v>27.771379999999997</v>
      </c>
      <c r="AS18" s="123">
        <f>(SUM('[1]4407Exp'!AQ$47:AQ$47)+SUM('[1]4407Exp'!AQ$105:AQ$105))</f>
        <v>1.5481389999999999</v>
      </c>
      <c r="AT18" s="123">
        <f>(SUM('[1]4407Exp'!AR$47:AR$47)+SUM('[1]4407Exp'!AR$105:AR$105))</f>
        <v>1.022996</v>
      </c>
      <c r="AU18" s="123">
        <f>(SUM('[1]4407Exp'!AS$47:AS$47)+SUM('[1]4407Exp'!AS$105:AS$105))</f>
        <v>1.7331919999999998</v>
      </c>
      <c r="AV18" s="123">
        <f>(SUM('[1]4407Exp'!AT$47:AT$47)+SUM('[1]4407Exp'!AT$105:AT$105))</f>
        <v>1.5969439999999999</v>
      </c>
      <c r="AW18" s="123">
        <f>(SUM('[1]4407Exp'!AU$47:AU$47)+SUM('[1]4407Exp'!AU$105:AU$105))</f>
        <v>0.96952799999999995</v>
      </c>
      <c r="AX18" s="123">
        <f>(SUM('[1]4407Exp'!AV$47:AV$47)+SUM('[1]4407Exp'!AV$105:AV$105))</f>
        <v>0</v>
      </c>
      <c r="AY18" s="123">
        <f>(SUM('[1]4407Exp'!AW$47:AW$47)+SUM('[1]4407Exp'!AW$105:AW$105))</f>
        <v>0</v>
      </c>
      <c r="AZ18" s="123">
        <f>(SUM('[1]4407Exp'!AX$47:AX$47)+SUM('[1]4407Exp'!AX$105:AX$105))</f>
        <v>0</v>
      </c>
      <c r="BA18" s="123">
        <f>(SUM('[1]4407Exp'!AY$47:AY$47)+SUM('[1]4407Exp'!AY$105:AY$105))</f>
        <v>0</v>
      </c>
      <c r="BB18" s="123">
        <f>(SUM('[1]4407Exp'!AZ$47:AZ$47)+SUM('[1]4407Exp'!AZ$105:AZ$105))</f>
        <v>0</v>
      </c>
      <c r="BC18" s="123">
        <f>(SUM('[1]4407Exp'!BA$47:BA$47)+SUM('[1]4407Exp'!BA$105:BA$105))</f>
        <v>0</v>
      </c>
      <c r="BD18" s="214"/>
    </row>
    <row r="19" spans="2:56">
      <c r="B19" s="8" t="s">
        <v>15</v>
      </c>
      <c r="C19" s="49">
        <f t="shared" ref="C19:M19" si="8">SUM(C17:C17)-SUM(C18:C18)</f>
        <v>2.0877919999999999E-4</v>
      </c>
      <c r="D19" s="39">
        <f t="shared" si="8"/>
        <v>3.6577379999999996E-4</v>
      </c>
      <c r="E19" s="39">
        <f t="shared" si="8"/>
        <v>3.3891339999999985E-4</v>
      </c>
      <c r="F19" s="39">
        <f t="shared" si="8"/>
        <v>6.0728500000000016E-4</v>
      </c>
      <c r="G19" s="39">
        <f t="shared" si="8"/>
        <v>1.4699663999999998E-3</v>
      </c>
      <c r="H19" s="39">
        <f t="shared" si="8"/>
        <v>1.3326697999999997E-3</v>
      </c>
      <c r="I19" s="39">
        <f t="shared" si="8"/>
        <v>7.9952221999999972E-3</v>
      </c>
      <c r="J19" s="40">
        <f t="shared" si="8"/>
        <v>5.5577969999999997E-3</v>
      </c>
      <c r="K19" s="40">
        <f t="shared" si="8"/>
        <v>9.3980180000000036E-4</v>
      </c>
      <c r="L19" s="40">
        <f t="shared" si="8"/>
        <v>3.9797127999999992E-3</v>
      </c>
      <c r="M19" s="39">
        <f t="shared" si="8"/>
        <v>4.4498201999999994E-3</v>
      </c>
      <c r="N19" s="39">
        <f t="shared" ref="N19:AB19" si="9">SUM(N17:N17)-SUM(N18:N18)</f>
        <v>3.7892581999999985E-3</v>
      </c>
      <c r="O19" s="39">
        <f t="shared" si="9"/>
        <v>2.888696399999998E-3</v>
      </c>
      <c r="P19" s="39">
        <f t="shared" si="9"/>
        <v>2.5101664000000013E-3</v>
      </c>
      <c r="Q19" s="39">
        <f t="shared" si="9"/>
        <v>3.1974753999999828E-3</v>
      </c>
      <c r="R19" s="39">
        <f t="shared" si="9"/>
        <v>1.5100484000000001E-3</v>
      </c>
      <c r="S19" s="39">
        <f t="shared" si="9"/>
        <v>2.6160427999999993E-3</v>
      </c>
      <c r="T19" s="39">
        <f t="shared" si="9"/>
        <v>2.863881999999999E-3</v>
      </c>
      <c r="U19" s="39">
        <f t="shared" si="9"/>
        <v>6.1136669999999988E-3</v>
      </c>
      <c r="V19" s="39">
        <f t="shared" si="9"/>
        <v>1.0220174999999998E-2</v>
      </c>
      <c r="W19" s="39">
        <f t="shared" si="9"/>
        <v>0</v>
      </c>
      <c r="X19" s="39">
        <f t="shared" si="9"/>
        <v>0</v>
      </c>
      <c r="Y19" s="39">
        <f t="shared" si="9"/>
        <v>0</v>
      </c>
      <c r="Z19" s="39">
        <f t="shared" si="9"/>
        <v>0</v>
      </c>
      <c r="AA19" s="39">
        <f t="shared" si="9"/>
        <v>0</v>
      </c>
      <c r="AB19" s="67">
        <f t="shared" si="9"/>
        <v>0</v>
      </c>
      <c r="AC19" s="4"/>
      <c r="AD19" s="118">
        <f t="shared" ref="AD19:BC19" si="10">SUM(AD17:AD17)-SUM(AD18:AD18)</f>
        <v>9.1051999999999994E-2</v>
      </c>
      <c r="AE19" s="119">
        <f t="shared" si="10"/>
        <v>0.13624800000000004</v>
      </c>
      <c r="AF19" s="119">
        <f t="shared" si="10"/>
        <v>0.15016300000000002</v>
      </c>
      <c r="AG19" s="119">
        <f t="shared" si="10"/>
        <v>0.31781899999999996</v>
      </c>
      <c r="AH19" s="119">
        <f t="shared" si="10"/>
        <v>0.70984499999999995</v>
      </c>
      <c r="AI19" s="119">
        <f t="shared" si="10"/>
        <v>0.6830989999999999</v>
      </c>
      <c r="AJ19" s="119">
        <f t="shared" si="10"/>
        <v>1.0530120000000003</v>
      </c>
      <c r="AK19" s="119">
        <f t="shared" si="10"/>
        <v>0.92710099999999973</v>
      </c>
      <c r="AL19" s="119">
        <f t="shared" si="10"/>
        <v>0.6409180000000001</v>
      </c>
      <c r="AM19" s="119">
        <f t="shared" si="10"/>
        <v>1.6965719999999997</v>
      </c>
      <c r="AN19" s="119">
        <f t="shared" si="10"/>
        <v>1.7927209999999998</v>
      </c>
      <c r="AO19" s="119">
        <f t="shared" si="10"/>
        <v>1.7756819999999998</v>
      </c>
      <c r="AP19" s="119">
        <f t="shared" si="10"/>
        <v>1.3937229999999996</v>
      </c>
      <c r="AQ19" s="119">
        <f t="shared" si="10"/>
        <v>1.2593679999999998</v>
      </c>
      <c r="AR19" s="119">
        <f t="shared" si="10"/>
        <v>1.442375000000002</v>
      </c>
      <c r="AS19" s="119">
        <f t="shared" si="10"/>
        <v>0.53986000000000001</v>
      </c>
      <c r="AT19" s="119">
        <f t="shared" si="10"/>
        <v>0.76397699999999991</v>
      </c>
      <c r="AU19" s="119">
        <f t="shared" si="10"/>
        <v>0.94737500000000008</v>
      </c>
      <c r="AV19" s="119">
        <f t="shared" si="10"/>
        <v>1.8841249999999998</v>
      </c>
      <c r="AW19" s="119">
        <f t="shared" si="10"/>
        <v>6.5800999999999998E-2</v>
      </c>
      <c r="AX19" s="119">
        <f t="shared" si="10"/>
        <v>0</v>
      </c>
      <c r="AY19" s="119">
        <f t="shared" si="10"/>
        <v>0</v>
      </c>
      <c r="AZ19" s="119">
        <f t="shared" si="10"/>
        <v>0</v>
      </c>
      <c r="BA19" s="119">
        <f t="shared" si="10"/>
        <v>0</v>
      </c>
      <c r="BB19" s="119">
        <f t="shared" si="10"/>
        <v>0</v>
      </c>
      <c r="BC19" s="119">
        <f t="shared" si="10"/>
        <v>0</v>
      </c>
      <c r="BD19" s="214"/>
    </row>
    <row r="20" spans="2:56" ht="17.149999999999999" customHeight="1">
      <c r="B20" s="17" t="s">
        <v>122</v>
      </c>
      <c r="C20" s="29">
        <f>1/$A$1*'[1]4407Exp'!$B$264</f>
        <v>0.38967705559999999</v>
      </c>
      <c r="D20" s="31">
        <f>1/$A$1*'[1]4407Exp'!$C$264</f>
        <v>0.36594568919999998</v>
      </c>
      <c r="E20" s="31">
        <f>1/$A$1*'[1]4407Exp'!$D$264</f>
        <v>0.297707375</v>
      </c>
      <c r="F20" s="31">
        <f>1/$A$1*'[1]4407Exp'!$E$264</f>
        <v>0.22824109419999999</v>
      </c>
      <c r="G20" s="31">
        <f>1/$A$1*'[1]4407Exp'!$F$264</f>
        <v>0.25313529079999997</v>
      </c>
      <c r="H20" s="31">
        <f>1/$A$1*'[1]4407Exp'!$G$264</f>
        <v>0.24241896139999999</v>
      </c>
      <c r="I20" s="31">
        <f>1/$A$1*'[1]4407Exp'!$H$264</f>
        <v>0.21246814259999999</v>
      </c>
      <c r="J20" s="35">
        <f>1/$A$1*'[1]4407Exp'!$I$264</f>
        <v>0.20133688259999999</v>
      </c>
      <c r="K20" s="35">
        <f>1/$A$1*'[1]4407Exp'!$J$264</f>
        <v>0.18878381619999998</v>
      </c>
      <c r="L20" s="35">
        <f>1/$A$1*'[1]4407Exp'!K$264</f>
        <v>7.9463960799999983E-2</v>
      </c>
      <c r="M20" s="31">
        <f>1/$A$1*'[1]4407Exp'!L$264</f>
        <v>8.5388186799999974E-2</v>
      </c>
      <c r="N20" s="31">
        <f>1/$A$1*'[1]4407Exp'!M$264</f>
        <v>7.1370427799999997E-2</v>
      </c>
      <c r="O20" s="31">
        <f>1/$A$1*'[1]4407Exp'!N$264</f>
        <v>7.2076880799999993E-2</v>
      </c>
      <c r="P20" s="31">
        <f>1/$A$1*'[1]4407Exp'!O$264</f>
        <v>6.5435325200000005E-2</v>
      </c>
      <c r="Q20" s="31">
        <f>1/$A$1*'[1]4407Exp'!P$264</f>
        <v>7.7761279399999994E-2</v>
      </c>
      <c r="R20" s="31">
        <f>1/$A$1*'[1]4407Exp'!Q$264</f>
        <v>6.8501368599999987E-2</v>
      </c>
      <c r="S20" s="31">
        <f>1/$A$1*'[1]4407Exp'!R$264</f>
        <v>4.6281724999999996E-2</v>
      </c>
      <c r="T20" s="31">
        <f>1/$A$1*'[1]4407Exp'!S$264</f>
        <v>3.9952579799999992E-2</v>
      </c>
      <c r="U20" s="31">
        <f>1/$A$1*'[1]4407Exp'!T$264</f>
        <v>3.4320493199999989E-2</v>
      </c>
      <c r="V20" s="31">
        <f>1/$A$1*'[1]4407Exp'!U$264</f>
        <v>3.2126582600000002E-2</v>
      </c>
      <c r="W20" s="31">
        <f>1/$A$1*'[1]4407Exp'!V$264</f>
        <v>0</v>
      </c>
      <c r="X20" s="31">
        <f>1/$A$1*'[1]4407Exp'!W$264</f>
        <v>0</v>
      </c>
      <c r="Y20" s="31">
        <f>1/$A$1*'[1]4407Exp'!X$264</f>
        <v>0</v>
      </c>
      <c r="Z20" s="31">
        <f>1/$A$1*'[1]4407Exp'!Y$264</f>
        <v>0</v>
      </c>
      <c r="AA20" s="31">
        <f>1/$A$1*'[1]4407Exp'!Z$264</f>
        <v>0</v>
      </c>
      <c r="AB20" s="57">
        <f>1/$A$1*'[1]4407Exp'!AA$264</f>
        <v>0</v>
      </c>
      <c r="AC20" s="15"/>
      <c r="AD20" s="120">
        <f>'[1]4407Exp'!AB$264</f>
        <v>120.25884699999997</v>
      </c>
      <c r="AE20" s="121">
        <f>'[1]4407Exp'!AC$264</f>
        <v>114.45279199999999</v>
      </c>
      <c r="AF20" s="121">
        <f>'[1]4407Exp'!AD$264</f>
        <v>99.996042000000003</v>
      </c>
      <c r="AG20" s="121">
        <f>'[1]4407Exp'!AE$264</f>
        <v>94.456641999999988</v>
      </c>
      <c r="AH20" s="121">
        <f>'[1]4407Exp'!AF$264</f>
        <v>123.91420800000003</v>
      </c>
      <c r="AI20" s="121">
        <f>'[1]4407Exp'!AG$264</f>
        <v>127.11652899999999</v>
      </c>
      <c r="AJ20" s="121">
        <f>'[1]4407Exp'!AH$264</f>
        <v>107.743706</v>
      </c>
      <c r="AK20" s="121">
        <f>'[1]4407Exp'!AI$264</f>
        <v>118.365587</v>
      </c>
      <c r="AL20" s="121">
        <f>'[1]4407Exp'!AJ$264</f>
        <v>122.57144000000001</v>
      </c>
      <c r="AM20" s="121">
        <f>'[1]4407Exp'!AK$264</f>
        <v>53.846820999999998</v>
      </c>
      <c r="AN20" s="121">
        <f>'[1]4407Exp'!AL$264</f>
        <v>49.054076999999992</v>
      </c>
      <c r="AO20" s="121">
        <f>'[1]4407Exp'!AM$264</f>
        <v>39.763759999999998</v>
      </c>
      <c r="AP20" s="121">
        <f>'[1]4407Exp'!AN$264</f>
        <v>38.489858999999996</v>
      </c>
      <c r="AQ20" s="121">
        <f>'[1]4407Exp'!AO$264</f>
        <v>35.671395999999994</v>
      </c>
      <c r="AR20" s="121">
        <f>'[1]4407Exp'!AP$264</f>
        <v>40.684705999999991</v>
      </c>
      <c r="AS20" s="121">
        <f>'[1]4407Exp'!AQ$264</f>
        <v>42.409830999999997</v>
      </c>
      <c r="AT20" s="121">
        <f>'[1]4407Exp'!AR$264</f>
        <v>24.231210000000001</v>
      </c>
      <c r="AU20" s="121">
        <f>'[1]4407Exp'!AS$264</f>
        <v>19.881467999999998</v>
      </c>
      <c r="AV20" s="121">
        <f>'[1]4407Exp'!AT$264</f>
        <v>18.045174000000003</v>
      </c>
      <c r="AW20" s="121">
        <f>'[1]4407Exp'!AU$264</f>
        <v>13.241223</v>
      </c>
      <c r="AX20" s="121">
        <f>'[1]4407Exp'!AV$264</f>
        <v>0</v>
      </c>
      <c r="AY20" s="121">
        <f>'[1]4407Exp'!AW$264</f>
        <v>0</v>
      </c>
      <c r="AZ20" s="121">
        <f>'[1]4407Exp'!AX$264</f>
        <v>0</v>
      </c>
      <c r="BA20" s="121">
        <f>'[1]4407Exp'!AY$264</f>
        <v>0</v>
      </c>
      <c r="BB20" s="121">
        <f>'[1]4407Exp'!AZ$264</f>
        <v>0</v>
      </c>
      <c r="BC20" s="121">
        <f>'[1]4407Exp'!BA$264</f>
        <v>0</v>
      </c>
      <c r="BD20" s="214"/>
    </row>
    <row r="21" spans="2:56">
      <c r="B21" s="5" t="s">
        <v>20</v>
      </c>
      <c r="C21" s="48">
        <f>1/$A$1*'[1]4407Exp'!$B$23</f>
        <v>4.8292118000000002E-3</v>
      </c>
      <c r="D21" s="12">
        <f>1/$A$1*'[1]4407Exp'!$C$23</f>
        <v>3.7559367999999999E-3</v>
      </c>
      <c r="E21" s="12">
        <f>1/$A$1*'[1]4407Exp'!$D$23</f>
        <v>3.1902499999999999E-3</v>
      </c>
      <c r="F21" s="12">
        <f>1/$A$1*'[1]4407Exp'!$E$23</f>
        <v>7.0471016000000003E-3</v>
      </c>
      <c r="G21" s="12">
        <f>1/$A$1*'[1]4407Exp'!$F$23</f>
        <v>5.5193487999999997E-3</v>
      </c>
      <c r="H21" s="12">
        <f>1/$A$1*'[1]4407Exp'!$G$23</f>
        <v>7.0589386E-3</v>
      </c>
      <c r="I21" s="12">
        <f>1/$A$1*'[1]4407Exp'!$H$23</f>
        <v>6.4639049999999998E-3</v>
      </c>
      <c r="J21" s="38">
        <f>1/$A$1*'[1]4407Exp'!$I$23</f>
        <v>5.8323551999999983E-3</v>
      </c>
      <c r="K21" s="38">
        <f>1/$A$1*'[1]4407Exp'!$J$23</f>
        <v>5.3883367999999999E-3</v>
      </c>
      <c r="L21" s="38">
        <f>1/$A$1*'[1]4407Exp'!K$23</f>
        <v>2.8622145999999994E-3</v>
      </c>
      <c r="M21" s="12">
        <f>1/$A$1*'[1]4407Exp'!L$23</f>
        <v>2.6162975999999998E-3</v>
      </c>
      <c r="N21" s="12">
        <f>1/$A$1*'[1]4407Exp'!M$23</f>
        <v>4.3907723999999995E-3</v>
      </c>
      <c r="O21" s="12">
        <f>1/$A$1*'[1]4407Exp'!N$23</f>
        <v>1.7703436799999996E-2</v>
      </c>
      <c r="P21" s="12">
        <f>1/$A$1*'[1]4407Exp'!O$23</f>
        <v>2.0022841999999999E-2</v>
      </c>
      <c r="Q21" s="12">
        <f>1/$A$1*'[1]4407Exp'!P$23</f>
        <v>2.9419314399999997E-2</v>
      </c>
      <c r="R21" s="12">
        <f>1/$A$1*'[1]4407Exp'!Q$23</f>
        <v>2.4677962399999996E-2</v>
      </c>
      <c r="S21" s="12">
        <f>1/$A$1*'[1]4407Exp'!R$23</f>
        <v>9.5921615999999994E-3</v>
      </c>
      <c r="T21" s="12">
        <f>1/$A$1*'[1]4407Exp'!S$23</f>
        <v>1.1408815599999999E-2</v>
      </c>
      <c r="U21" s="12">
        <f>1/$A$1*'[1]4407Exp'!T$23</f>
        <v>1.2455445799999998E-2</v>
      </c>
      <c r="V21" s="12">
        <f>1/$A$1*'[1]4407Exp'!U$23</f>
        <v>9.4225795999999962E-3</v>
      </c>
      <c r="W21" s="12">
        <f>1/$A$1*'[1]4407Exp'!V$23</f>
        <v>0</v>
      </c>
      <c r="X21" s="12">
        <f>1/$A$1*'[1]4407Exp'!W$23</f>
        <v>0</v>
      </c>
      <c r="Y21" s="12">
        <f>1/$A$1*'[1]4407Exp'!X$23</f>
        <v>0</v>
      </c>
      <c r="Z21" s="12">
        <f>1/$A$1*'[1]4407Exp'!Y$23</f>
        <v>0</v>
      </c>
      <c r="AA21" s="12">
        <f>1/$A$1*'[1]4407Exp'!Z$23</f>
        <v>0</v>
      </c>
      <c r="AB21" s="11">
        <f>1/$A$1*'[1]4407Exp'!AA$23</f>
        <v>0</v>
      </c>
      <c r="AC21" s="4"/>
      <c r="AD21" s="116">
        <f>'[1]4407Exp'!AB$23</f>
        <v>1.3775869999999999</v>
      </c>
      <c r="AE21" s="117">
        <f>'[1]4407Exp'!AC$23</f>
        <v>1.140536</v>
      </c>
      <c r="AF21" s="117">
        <f>'[1]4407Exp'!AD$23</f>
        <v>0.90715599999999996</v>
      </c>
      <c r="AG21" s="117">
        <f>'[1]4407Exp'!AE$23</f>
        <v>2.4012759999999997</v>
      </c>
      <c r="AH21" s="117">
        <f>'[1]4407Exp'!AF$23</f>
        <v>2.147621</v>
      </c>
      <c r="AI21" s="117">
        <f>'[1]4407Exp'!AG$23</f>
        <v>3.403759</v>
      </c>
      <c r="AJ21" s="117">
        <f>'[1]4407Exp'!AH$23</f>
        <v>3.1229439999999999</v>
      </c>
      <c r="AK21" s="117">
        <f>'[1]4407Exp'!AI$23</f>
        <v>3.0617000000000001</v>
      </c>
      <c r="AL21" s="117">
        <f>'[1]4407Exp'!AJ$23</f>
        <v>3.3598049999999997</v>
      </c>
      <c r="AM21" s="117">
        <f>'[1]4407Exp'!AK$23</f>
        <v>1.668852</v>
      </c>
      <c r="AN21" s="117">
        <f>'[1]4407Exp'!AL$23</f>
        <v>1.480499</v>
      </c>
      <c r="AO21" s="117">
        <f>'[1]4407Exp'!AM$23</f>
        <v>2.2965960000000001</v>
      </c>
      <c r="AP21" s="117">
        <f>'[1]4407Exp'!AN$23</f>
        <v>6.4827159999999999</v>
      </c>
      <c r="AQ21" s="117">
        <f>'[1]4407Exp'!AO$23</f>
        <v>6.9813069999999993</v>
      </c>
      <c r="AR21" s="117">
        <f>'[1]4407Exp'!AP$23</f>
        <v>9.693028</v>
      </c>
      <c r="AS21" s="117">
        <f>'[1]4407Exp'!AQ$23</f>
        <v>6.7620339999999999</v>
      </c>
      <c r="AT21" s="117">
        <f>'[1]4407Exp'!AR$23</f>
        <v>2.8997660000000001</v>
      </c>
      <c r="AU21" s="117">
        <f>'[1]4407Exp'!AS$23</f>
        <v>3.0283639999999998</v>
      </c>
      <c r="AV21" s="117">
        <f>'[1]4407Exp'!AT$23</f>
        <v>4.2489340000000002</v>
      </c>
      <c r="AW21" s="117">
        <f>'[1]4407Exp'!AU$23</f>
        <v>2.913281</v>
      </c>
      <c r="AX21" s="117">
        <f>'[1]4407Exp'!AV$23</f>
        <v>0</v>
      </c>
      <c r="AY21" s="117">
        <f>'[1]4407Exp'!AW$23</f>
        <v>0</v>
      </c>
      <c r="AZ21" s="117">
        <f>'[1]4407Exp'!AX$23</f>
        <v>0</v>
      </c>
      <c r="BA21" s="117">
        <f>'[1]4407Exp'!AY$23</f>
        <v>0</v>
      </c>
      <c r="BB21" s="117">
        <f>'[1]4407Exp'!AZ$23</f>
        <v>0</v>
      </c>
      <c r="BC21" s="117">
        <f>'[1]4407Exp'!BA$23</f>
        <v>0</v>
      </c>
      <c r="BD21" s="214"/>
    </row>
    <row r="22" spans="2:56">
      <c r="B22" s="5" t="s">
        <v>21</v>
      </c>
      <c r="C22" s="48">
        <f>1/$A$1*'[1]4407Exp'!$B$85</f>
        <v>2.9847232799999998E-2</v>
      </c>
      <c r="D22" s="12">
        <f>1/$A$1*'[1]4407Exp'!$C$85</f>
        <v>2.8323598799999995E-2</v>
      </c>
      <c r="E22" s="12">
        <f>1/$A$1*'[1]4407Exp'!$D$85</f>
        <v>2.3561392400000002E-2</v>
      </c>
      <c r="F22" s="12">
        <f>1/$A$1*'[1]4407Exp'!$E$85</f>
        <v>1.5183688799999999E-2</v>
      </c>
      <c r="G22" s="12">
        <f>1/$A$1*'[1]4407Exp'!$F$85</f>
        <v>1.9160884399999998E-2</v>
      </c>
      <c r="H22" s="12">
        <f>1/$A$1*'[1]4407Exp'!$G$85</f>
        <v>1.9874303399999998E-2</v>
      </c>
      <c r="I22" s="12">
        <f>1/$A$1*'[1]4407Exp'!$H$85</f>
        <v>1.68111622E-2</v>
      </c>
      <c r="J22" s="38">
        <f>1/$A$1*'[1]4407Exp'!$I$85</f>
        <v>1.48715854E-2</v>
      </c>
      <c r="K22" s="38">
        <f>1/$A$1*'[1]4407Exp'!$J$85</f>
        <v>1.22420004E-2</v>
      </c>
      <c r="L22" s="38">
        <f>1/$A$1*'[1]4407Exp'!K$85</f>
        <v>6.4409127999999986E-3</v>
      </c>
      <c r="M22" s="12">
        <f>1/$A$1*'[1]4407Exp'!L$85</f>
        <v>5.9231143999999994E-3</v>
      </c>
      <c r="N22" s="12">
        <f>1/$A$1*'[1]4407Exp'!M$85</f>
        <v>3.5829527999999993E-3</v>
      </c>
      <c r="O22" s="12">
        <f>1/$A$1*'[1]4407Exp'!N$85</f>
        <v>3.2838399999999997E-3</v>
      </c>
      <c r="P22" s="12">
        <f>1/$A$1*'[1]4407Exp'!O$85</f>
        <v>4.6406289999999985E-3</v>
      </c>
      <c r="Q22" s="12">
        <f>1/$A$1*'[1]4407Exp'!P$85</f>
        <v>3.3529341999999989E-3</v>
      </c>
      <c r="R22" s="12">
        <f>1/$A$1*'[1]4407Exp'!Q$85</f>
        <v>3.2861682000000004E-3</v>
      </c>
      <c r="S22" s="12">
        <f>1/$A$1*'[1]4407Exp'!R$85</f>
        <v>2.5148381999999998E-3</v>
      </c>
      <c r="T22" s="12">
        <f>1/$A$1*'[1]4407Exp'!S$85</f>
        <v>1.8766215999999995E-3</v>
      </c>
      <c r="U22" s="12">
        <f>1/$A$1*'[1]4407Exp'!T$85</f>
        <v>1.1707779999999999E-3</v>
      </c>
      <c r="V22" s="12">
        <f>1/$A$1*'[1]4407Exp'!U$85</f>
        <v>1.3264565999999999E-3</v>
      </c>
      <c r="W22" s="12">
        <f>1/$A$1*'[1]4407Exp'!V$85</f>
        <v>0</v>
      </c>
      <c r="X22" s="12">
        <f>1/$A$1*'[1]4407Exp'!W$85</f>
        <v>0</v>
      </c>
      <c r="Y22" s="12">
        <f>1/$A$1*'[1]4407Exp'!X$85</f>
        <v>0</v>
      </c>
      <c r="Z22" s="12">
        <f>1/$A$1*'[1]4407Exp'!Y$85</f>
        <v>0</v>
      </c>
      <c r="AA22" s="12">
        <f>1/$A$1*'[1]4407Exp'!Z$85</f>
        <v>0</v>
      </c>
      <c r="AB22" s="11">
        <f>1/$A$1*'[1]4407Exp'!AA$85</f>
        <v>0</v>
      </c>
      <c r="AC22" s="4"/>
      <c r="AD22" s="116">
        <f>'[1]4407Exp'!AB$85</f>
        <v>9.7131530000000001</v>
      </c>
      <c r="AE22" s="117">
        <f>'[1]4407Exp'!AC$85</f>
        <v>9.3707639999999994</v>
      </c>
      <c r="AF22" s="117">
        <f>'[1]4407Exp'!AD$85</f>
        <v>8.4493530000000003</v>
      </c>
      <c r="AG22" s="117">
        <f>'[1]4407Exp'!AE$85</f>
        <v>6.4536910000000001</v>
      </c>
      <c r="AH22" s="117">
        <f>'[1]4407Exp'!AF$85</f>
        <v>9.6531190000000002</v>
      </c>
      <c r="AI22" s="117">
        <f>'[1]4407Exp'!AG$85</f>
        <v>9.2855179999999997</v>
      </c>
      <c r="AJ22" s="117">
        <f>'[1]4407Exp'!AH$85</f>
        <v>8.3778749999999995</v>
      </c>
      <c r="AK22" s="117">
        <f>'[1]4407Exp'!AI$85</f>
        <v>8.3417159999999999</v>
      </c>
      <c r="AL22" s="117">
        <f>'[1]4407Exp'!AJ$85</f>
        <v>7.1503009999999998</v>
      </c>
      <c r="AM22" s="117">
        <f>'[1]4407Exp'!AK$85</f>
        <v>3.5584069999999999</v>
      </c>
      <c r="AN22" s="117">
        <f>'[1]4407Exp'!AL$85</f>
        <v>3.0835779999999997</v>
      </c>
      <c r="AO22" s="117">
        <f>'[1]4407Exp'!AM$85</f>
        <v>2.2414389999999997</v>
      </c>
      <c r="AP22" s="117">
        <f>'[1]4407Exp'!AN$85</f>
        <v>1.9492939999999999</v>
      </c>
      <c r="AQ22" s="117">
        <f>'[1]4407Exp'!AO$85</f>
        <v>2.8711549999999999</v>
      </c>
      <c r="AR22" s="117">
        <f>'[1]4407Exp'!AP$85</f>
        <v>2.0432989999999998</v>
      </c>
      <c r="AS22" s="117">
        <f>'[1]4407Exp'!AQ$85</f>
        <v>1.49492</v>
      </c>
      <c r="AT22" s="117">
        <f>'[1]4407Exp'!AR$85</f>
        <v>1.0965780000000001</v>
      </c>
      <c r="AU22" s="117">
        <f>'[1]4407Exp'!AS$85</f>
        <v>0.894119</v>
      </c>
      <c r="AV22" s="117">
        <f>'[1]4407Exp'!AT$85</f>
        <v>0.58740199999999998</v>
      </c>
      <c r="AW22" s="117">
        <f>'[1]4407Exp'!AU$85</f>
        <v>0.75069399999999997</v>
      </c>
      <c r="AX22" s="117">
        <f>'[1]4407Exp'!AV$85</f>
        <v>0</v>
      </c>
      <c r="AY22" s="117">
        <f>'[1]4407Exp'!AW$85</f>
        <v>0</v>
      </c>
      <c r="AZ22" s="117">
        <f>'[1]4407Exp'!AX$85</f>
        <v>0</v>
      </c>
      <c r="BA22" s="117">
        <f>'[1]4407Exp'!AY$85</f>
        <v>0</v>
      </c>
      <c r="BB22" s="117">
        <f>'[1]4407Exp'!AZ$85</f>
        <v>0</v>
      </c>
      <c r="BC22" s="117">
        <f>'[1]4407Exp'!BA$85</f>
        <v>0</v>
      </c>
      <c r="BD22" s="214"/>
    </row>
    <row r="23" spans="2:56">
      <c r="B23" s="5" t="s">
        <v>60</v>
      </c>
      <c r="C23" s="48">
        <f>1/$A$1*'[1]4407Exp'!$B$94</f>
        <v>1.4396757200000001E-2</v>
      </c>
      <c r="D23" s="12">
        <f>1/$A$1*'[1]4407Exp'!$C$94</f>
        <v>1.5859226599999998E-2</v>
      </c>
      <c r="E23" s="12">
        <f>1/$A$1*'[1]4407Exp'!$D$94</f>
        <v>1.1339572999999999E-2</v>
      </c>
      <c r="F23" s="12">
        <f>1/$A$1*'[1]4407Exp'!$E$94</f>
        <v>8.211468999999999E-3</v>
      </c>
      <c r="G23" s="12">
        <f>1/$A$1*'[1]4407Exp'!$F$94</f>
        <v>1.6733008599999998E-2</v>
      </c>
      <c r="H23" s="12">
        <f>1/$A$1*'[1]4407Exp'!$G$94</f>
        <v>1.0833937799999999E-2</v>
      </c>
      <c r="I23" s="12">
        <f>1/$A$1*'[1]4407Exp'!$H$94</f>
        <v>9.2899842000000003E-3</v>
      </c>
      <c r="J23" s="38">
        <f>1/$A$1*'[1]4407Exp'!$I$94</f>
        <v>1.0083115E-2</v>
      </c>
      <c r="K23" s="38">
        <f>1/$A$1*'[1]4407Exp'!$J$94</f>
        <v>9.8081493999999988E-3</v>
      </c>
      <c r="L23" s="38">
        <f>1/$A$1*'[1]4407Exp'!K$94</f>
        <v>4.9758043999999996E-3</v>
      </c>
      <c r="M23" s="12">
        <f>1/$A$1*'[1]4407Exp'!L$94</f>
        <v>4.6435031999999994E-3</v>
      </c>
      <c r="N23" s="12">
        <f>1/$A$1*'[1]4407Exp'!M$94</f>
        <v>2.2288629999999998E-3</v>
      </c>
      <c r="O23" s="12">
        <f>1/$A$1*'[1]4407Exp'!N$94</f>
        <v>1.7506523999999998E-3</v>
      </c>
      <c r="P23" s="12">
        <f>1/$A$1*'[1]4407Exp'!O$94</f>
        <v>1.7842341999999998E-3</v>
      </c>
      <c r="Q23" s="12">
        <f>1/$A$1*'[1]4407Exp'!P$94</f>
        <v>3.1472125999999993E-3</v>
      </c>
      <c r="R23" s="12">
        <f>1/$A$1*'[1]4407Exp'!Q$94</f>
        <v>2.5274283999999997E-3</v>
      </c>
      <c r="S23" s="12">
        <f>1/$A$1*'[1]4407Exp'!R$94</f>
        <v>3.3925289999999996E-3</v>
      </c>
      <c r="T23" s="12">
        <f>1/$A$1*'[1]4407Exp'!S$94</f>
        <v>2.8062776E-3</v>
      </c>
      <c r="U23" s="12">
        <f>1/$A$1*'[1]4407Exp'!T$94</f>
        <v>2.6271125999999994E-3</v>
      </c>
      <c r="V23" s="12">
        <f>1/$A$1*'[1]4407Exp'!U$94</f>
        <v>2.6270509999999996E-3</v>
      </c>
      <c r="W23" s="12">
        <f>1/$A$1*'[1]4407Exp'!V$94</f>
        <v>0</v>
      </c>
      <c r="X23" s="12">
        <f>1/$A$1*'[1]4407Exp'!W$94</f>
        <v>0</v>
      </c>
      <c r="Y23" s="12">
        <f>1/$A$1*'[1]4407Exp'!X$94</f>
        <v>0</v>
      </c>
      <c r="Z23" s="12">
        <f>1/$A$1*'[1]4407Exp'!Y$94</f>
        <v>0</v>
      </c>
      <c r="AA23" s="12">
        <f>1/$A$1*'[1]4407Exp'!Z$94</f>
        <v>0</v>
      </c>
      <c r="AB23" s="11">
        <f>1/$A$1*'[1]4407Exp'!AA$94</f>
        <v>0</v>
      </c>
      <c r="AC23" s="4"/>
      <c r="AD23" s="116">
        <f>'[1]4407Exp'!AB$94</f>
        <v>4.8766309999999997</v>
      </c>
      <c r="AE23" s="117">
        <f>'[1]4407Exp'!AC$94</f>
        <v>5.5062340000000001</v>
      </c>
      <c r="AF23" s="117">
        <f>'[1]4407Exp'!AD$94</f>
        <v>3.9875749999999996</v>
      </c>
      <c r="AG23" s="117">
        <f>'[1]4407Exp'!AE$94</f>
        <v>3.78843</v>
      </c>
      <c r="AH23" s="117">
        <f>'[1]4407Exp'!AF$94</f>
        <v>10.153509</v>
      </c>
      <c r="AI23" s="117">
        <f>'[1]4407Exp'!AG$94</f>
        <v>7.0009269999999999</v>
      </c>
      <c r="AJ23" s="117">
        <f>'[1]4407Exp'!AH$94</f>
        <v>6.3176740000000002</v>
      </c>
      <c r="AK23" s="117">
        <f>'[1]4407Exp'!AI$94</f>
        <v>7.9487509999999997</v>
      </c>
      <c r="AL23" s="117">
        <f>'[1]4407Exp'!AJ$94</f>
        <v>8.7291259999999991</v>
      </c>
      <c r="AM23" s="117">
        <f>'[1]4407Exp'!AK$94</f>
        <v>4.0985059999999995</v>
      </c>
      <c r="AN23" s="117">
        <f>'[1]4407Exp'!AL$94</f>
        <v>3.758696</v>
      </c>
      <c r="AO23" s="117">
        <f>'[1]4407Exp'!AM$94</f>
        <v>1.8003549999999999</v>
      </c>
      <c r="AP23" s="117">
        <f>'[1]4407Exp'!AN$94</f>
        <v>1.2704899999999999</v>
      </c>
      <c r="AQ23" s="117">
        <f>'[1]4407Exp'!AO$94</f>
        <v>1.3127329999999999</v>
      </c>
      <c r="AR23" s="117">
        <f>'[1]4407Exp'!AP$94</f>
        <v>2.2810009999999998</v>
      </c>
      <c r="AS23" s="117">
        <f>'[1]4407Exp'!AQ$94</f>
        <v>1.5990709999999999</v>
      </c>
      <c r="AT23" s="117">
        <f>'[1]4407Exp'!AR$94</f>
        <v>2.172809</v>
      </c>
      <c r="AU23" s="117">
        <f>'[1]4407Exp'!AS$94</f>
        <v>1.634226</v>
      </c>
      <c r="AV23" s="117">
        <f>'[1]4407Exp'!AT$94</f>
        <v>1.7387489999999999</v>
      </c>
      <c r="AW23" s="117">
        <f>'[1]4407Exp'!AU$94</f>
        <v>1.7235319999999998</v>
      </c>
      <c r="AX23" s="117">
        <f>'[1]4407Exp'!AV$94</f>
        <v>0</v>
      </c>
      <c r="AY23" s="117">
        <f>'[1]4407Exp'!AW$94</f>
        <v>0</v>
      </c>
      <c r="AZ23" s="117">
        <f>'[1]4407Exp'!AX$94</f>
        <v>0</v>
      </c>
      <c r="BA23" s="117">
        <f>'[1]4407Exp'!AY$94</f>
        <v>0</v>
      </c>
      <c r="BB23" s="117">
        <f>'[1]4407Exp'!AZ$94</f>
        <v>0</v>
      </c>
      <c r="BC23" s="117">
        <f>'[1]4407Exp'!BA$94</f>
        <v>0</v>
      </c>
      <c r="BD23" s="214"/>
    </row>
    <row r="24" spans="2:56">
      <c r="B24" s="5" t="s">
        <v>46</v>
      </c>
      <c r="C24" s="48">
        <f>1/$A$1*'[1]4407Exp'!$B$112</f>
        <v>2.0531978599999997E-2</v>
      </c>
      <c r="D24" s="12">
        <f>1/$A$1*'[1]4407Exp'!$C$112</f>
        <v>2.0085742600000001E-2</v>
      </c>
      <c r="E24" s="12">
        <f>1/$A$1*'[1]4407Exp'!$D$112</f>
        <v>1.14363312E-2</v>
      </c>
      <c r="F24" s="12">
        <f>1/$A$1*'[1]4407Exp'!$E$112</f>
        <v>1.2424719999999998E-2</v>
      </c>
      <c r="G24" s="12">
        <f>1/$A$1*'[1]4407Exp'!$F$112</f>
        <v>7.6932561999999999E-3</v>
      </c>
      <c r="H24" s="12">
        <f>1/$A$1*'[1]4407Exp'!$G$112</f>
        <v>9.5189303999999985E-3</v>
      </c>
      <c r="I24" s="12">
        <f>1/$A$1*'[1]4407Exp'!$H$112</f>
        <v>7.6999733999999998E-3</v>
      </c>
      <c r="J24" s="38">
        <f>1/$A$1*'[1]4407Exp'!$I$112</f>
        <v>8.5934211999999996E-3</v>
      </c>
      <c r="K24" s="38">
        <f>1/$A$1*'[1]4407Exp'!$J$112</f>
        <v>5.7467101999999996E-3</v>
      </c>
      <c r="L24" s="38">
        <f>1/$A$1*'[1]4407Exp'!K$112</f>
        <v>2.2786638000000001E-3</v>
      </c>
      <c r="M24" s="12">
        <f>1/$A$1*'[1]4407Exp'!L$112</f>
        <v>1.8309661999999999E-3</v>
      </c>
      <c r="N24" s="12">
        <f>1/$A$1*'[1]4407Exp'!M$112</f>
        <v>1.0569173999999998E-3</v>
      </c>
      <c r="O24" s="12">
        <f>1/$A$1*'[1]4407Exp'!N$112</f>
        <v>1.1389403999999999E-3</v>
      </c>
      <c r="P24" s="12">
        <f>1/$A$1*'[1]4407Exp'!O$112</f>
        <v>2.8902999999999996E-4</v>
      </c>
      <c r="Q24" s="12">
        <f>1/$A$1*'[1]4407Exp'!P$112</f>
        <v>5.6502179999999992E-4</v>
      </c>
      <c r="R24" s="12">
        <f>1/$A$1*'[1]4407Exp'!Q$112</f>
        <v>3.6110340000000002E-4</v>
      </c>
      <c r="S24" s="12">
        <f>1/$A$1*'[1]4407Exp'!R$112</f>
        <v>7.220947999999999E-4</v>
      </c>
      <c r="T24" s="12">
        <f>1/$A$1*'[1]4407Exp'!S$112</f>
        <v>4.5246739999999994E-4</v>
      </c>
      <c r="U24" s="12">
        <f>1/$A$1*'[1]4407Exp'!T$112</f>
        <v>5.4133800000000004E-4</v>
      </c>
      <c r="V24" s="12">
        <f>1/$A$1*'[1]4407Exp'!U$112</f>
        <v>1.563352E-4</v>
      </c>
      <c r="W24" s="12">
        <f>1/$A$1*'[1]4407Exp'!V$112</f>
        <v>0</v>
      </c>
      <c r="X24" s="12">
        <f>1/$A$1*'[1]4407Exp'!W$112</f>
        <v>0</v>
      </c>
      <c r="Y24" s="12">
        <f>1/$A$1*'[1]4407Exp'!X$112</f>
        <v>0</v>
      </c>
      <c r="Z24" s="12">
        <f>1/$A$1*'[1]4407Exp'!Y$112</f>
        <v>0</v>
      </c>
      <c r="AA24" s="12">
        <f>1/$A$1*'[1]4407Exp'!Z$112</f>
        <v>0</v>
      </c>
      <c r="AB24" s="11">
        <f>1/$A$1*'[1]4407Exp'!AA$112</f>
        <v>0</v>
      </c>
      <c r="AC24" s="4"/>
      <c r="AD24" s="116">
        <f>'[1]4407Exp'!AB$112</f>
        <v>6.8080959999999999</v>
      </c>
      <c r="AE24" s="117">
        <f>'[1]4407Exp'!AC$112</f>
        <v>6.8893930000000001</v>
      </c>
      <c r="AF24" s="117">
        <f>'[1]4407Exp'!AD$112</f>
        <v>3.8956709999999997</v>
      </c>
      <c r="AG24" s="117">
        <f>'[1]4407Exp'!AE$112</f>
        <v>5.0881949999999998</v>
      </c>
      <c r="AH24" s="117">
        <f>'[1]4407Exp'!AF$112</f>
        <v>5.1971609999999995</v>
      </c>
      <c r="AI24" s="117">
        <f>'[1]4407Exp'!AG$112</f>
        <v>7.0879000000000003</v>
      </c>
      <c r="AJ24" s="117">
        <f>'[1]4407Exp'!AH$112</f>
        <v>6.1257969999999995</v>
      </c>
      <c r="AK24" s="117">
        <f>'[1]4407Exp'!AI$112</f>
        <v>7.8522809999999996</v>
      </c>
      <c r="AL24" s="117">
        <f>'[1]4407Exp'!AJ$112</f>
        <v>5.5588230000000003</v>
      </c>
      <c r="AM24" s="117">
        <f>'[1]4407Exp'!AK$112</f>
        <v>2.022418</v>
      </c>
      <c r="AN24" s="117">
        <f>'[1]4407Exp'!AL$112</f>
        <v>1.546961</v>
      </c>
      <c r="AO24" s="117">
        <f>'[1]4407Exp'!AM$112</f>
        <v>0.90462199999999993</v>
      </c>
      <c r="AP24" s="117">
        <f>'[1]4407Exp'!AN$112</f>
        <v>0.94839799999999996</v>
      </c>
      <c r="AQ24" s="117">
        <f>'[1]4407Exp'!AO$112</f>
        <v>0.19487699999999999</v>
      </c>
      <c r="AR24" s="117">
        <f>'[1]4407Exp'!AP$112</f>
        <v>0.43020999999999998</v>
      </c>
      <c r="AS24" s="117">
        <f>'[1]4407Exp'!AQ$112</f>
        <v>0.26627400000000001</v>
      </c>
      <c r="AT24" s="117">
        <f>'[1]4407Exp'!AR$112</f>
        <v>0.54220499999999994</v>
      </c>
      <c r="AU24" s="117">
        <f>'[1]4407Exp'!AS$112</f>
        <v>0.34222799999999998</v>
      </c>
      <c r="AV24" s="117">
        <f>'[1]4407Exp'!AT$112</f>
        <v>0.460505</v>
      </c>
      <c r="AW24" s="117">
        <f>'[1]4407Exp'!AU$112</f>
        <v>0.128916</v>
      </c>
      <c r="AX24" s="117">
        <f>'[1]4407Exp'!AV$112</f>
        <v>0</v>
      </c>
      <c r="AY24" s="117">
        <f>'[1]4407Exp'!AW$112</f>
        <v>0</v>
      </c>
      <c r="AZ24" s="117">
        <f>'[1]4407Exp'!AX$112</f>
        <v>0</v>
      </c>
      <c r="BA24" s="117">
        <f>'[1]4407Exp'!AY$112</f>
        <v>0</v>
      </c>
      <c r="BB24" s="117">
        <f>'[1]4407Exp'!AZ$112</f>
        <v>0</v>
      </c>
      <c r="BC24" s="117">
        <f>'[1]4407Exp'!BA$112</f>
        <v>0</v>
      </c>
      <c r="BD24" s="214"/>
    </row>
    <row r="25" spans="2:56">
      <c r="B25" s="5" t="s">
        <v>26</v>
      </c>
      <c r="C25" s="48">
        <f>1/$A$1*'[1]4407Exp'!$B$114</f>
        <v>0.1315350736</v>
      </c>
      <c r="D25" s="12">
        <f>1/$A$1*'[1]4407Exp'!$C$114</f>
        <v>0.11677861439999999</v>
      </c>
      <c r="E25" s="12">
        <f>1/$A$1*'[1]4407Exp'!$D$114</f>
        <v>0.1026562208</v>
      </c>
      <c r="F25" s="12">
        <f>1/$A$1*'[1]4407Exp'!$E$114</f>
        <v>8.2319893599999985E-2</v>
      </c>
      <c r="G25" s="12">
        <f>1/$A$1*'[1]4407Exp'!$F$114</f>
        <v>7.9928084600000004E-2</v>
      </c>
      <c r="H25" s="12">
        <f>1/$A$1*'[1]4407Exp'!$G$114</f>
        <v>7.5383352799999997E-2</v>
      </c>
      <c r="I25" s="12">
        <f>1/$A$1*'[1]4407Exp'!$H$114</f>
        <v>6.3199119200000001E-2</v>
      </c>
      <c r="J25" s="38">
        <f>1/$A$1*'[1]4407Exp'!$I$114</f>
        <v>6.2340012E-2</v>
      </c>
      <c r="K25" s="38">
        <f>1/$A$1*'[1]4407Exp'!$J$114</f>
        <v>6.46759316E-2</v>
      </c>
      <c r="L25" s="38">
        <f>1/$A$1*'[1]4407Exp'!K$114</f>
        <v>2.6806096799999995E-2</v>
      </c>
      <c r="M25" s="12">
        <f>1/$A$1*'[1]4407Exp'!L$114</f>
        <v>3.1242941799999993E-2</v>
      </c>
      <c r="N25" s="12">
        <f>1/$A$1*'[1]4407Exp'!M$114</f>
        <v>2.13064894E-2</v>
      </c>
      <c r="O25" s="12">
        <f>1/$A$1*'[1]4407Exp'!N$114</f>
        <v>1.8157456799999996E-2</v>
      </c>
      <c r="P25" s="12">
        <f>1/$A$1*'[1]4407Exp'!O$114</f>
        <v>1.6830438799999996E-2</v>
      </c>
      <c r="Q25" s="12">
        <f>1/$A$1*'[1]4407Exp'!P$114</f>
        <v>2.1202946799999994E-2</v>
      </c>
      <c r="R25" s="12">
        <f>1/$A$1*'[1]4407Exp'!Q$114</f>
        <v>2.2006975200000001E-2</v>
      </c>
      <c r="S25" s="12">
        <f>1/$A$1*'[1]4407Exp'!R$114</f>
        <v>1.5415059799999999E-2</v>
      </c>
      <c r="T25" s="12">
        <f>1/$A$1*'[1]4407Exp'!S$114</f>
        <v>1.14570596E-2</v>
      </c>
      <c r="U25" s="12">
        <f>1/$A$1*'[1]4407Exp'!T$114</f>
        <v>7.2946579999999973E-3</v>
      </c>
      <c r="V25" s="12">
        <f>1/$A$1*'[1]4407Exp'!U$114</f>
        <v>9.480221799999999E-3</v>
      </c>
      <c r="W25" s="12">
        <f>1/$A$1*'[1]4407Exp'!V$114</f>
        <v>0</v>
      </c>
      <c r="X25" s="12">
        <f>1/$A$1*'[1]4407Exp'!W$114</f>
        <v>0</v>
      </c>
      <c r="Y25" s="12">
        <f>1/$A$1*'[1]4407Exp'!X$114</f>
        <v>0</v>
      </c>
      <c r="Z25" s="12">
        <f>1/$A$1*'[1]4407Exp'!Y$114</f>
        <v>0</v>
      </c>
      <c r="AA25" s="12">
        <f>1/$A$1*'[1]4407Exp'!Z$114</f>
        <v>0</v>
      </c>
      <c r="AB25" s="11">
        <f>1/$A$1*'[1]4407Exp'!AA$114</f>
        <v>0</v>
      </c>
      <c r="AC25" s="4"/>
      <c r="AD25" s="116">
        <f>'[1]4407Exp'!AB$114</f>
        <v>43.333335999999996</v>
      </c>
      <c r="AE25" s="117">
        <f>'[1]4407Exp'!AC$114</f>
        <v>37.566111999999997</v>
      </c>
      <c r="AF25" s="117">
        <f>'[1]4407Exp'!AD$114</f>
        <v>36.141407999999998</v>
      </c>
      <c r="AG25" s="117">
        <f>'[1]4407Exp'!AE$114</f>
        <v>35.490459999999999</v>
      </c>
      <c r="AH25" s="117">
        <f>'[1]4407Exp'!AF$114</f>
        <v>38.403948</v>
      </c>
      <c r="AI25" s="117">
        <f>'[1]4407Exp'!AG$114</f>
        <v>39.177436</v>
      </c>
      <c r="AJ25" s="117">
        <f>'[1]4407Exp'!AH$114</f>
        <v>32.195602999999998</v>
      </c>
      <c r="AK25" s="117">
        <f>'[1]4407Exp'!AI$114</f>
        <v>38.275611999999995</v>
      </c>
      <c r="AL25" s="117">
        <f>'[1]4407Exp'!AJ$114</f>
        <v>44.025622999999996</v>
      </c>
      <c r="AM25" s="117">
        <f>'[1]4407Exp'!AK$114</f>
        <v>17.445070999999999</v>
      </c>
      <c r="AN25" s="117">
        <f>'[1]4407Exp'!AL$114</f>
        <v>18.591075</v>
      </c>
      <c r="AO25" s="117">
        <f>'[1]4407Exp'!AM$114</f>
        <v>13.351421999999999</v>
      </c>
      <c r="AP25" s="117">
        <f>'[1]4407Exp'!AN$114</f>
        <v>11.235788999999999</v>
      </c>
      <c r="AQ25" s="117">
        <f>'[1]4407Exp'!AO$114</f>
        <v>10.683980999999999</v>
      </c>
      <c r="AR25" s="117">
        <f>'[1]4407Exp'!AP$114</f>
        <v>12.896676999999999</v>
      </c>
      <c r="AS25" s="117">
        <f>'[1]4407Exp'!AQ$114</f>
        <v>11.385456</v>
      </c>
      <c r="AT25" s="117">
        <f>'[1]4407Exp'!AR$114</f>
        <v>8.2338229999999992</v>
      </c>
      <c r="AU25" s="117">
        <f>'[1]4407Exp'!AS$114</f>
        <v>5.4952429999999994</v>
      </c>
      <c r="AV25" s="117">
        <f>'[1]4407Exp'!AT$114</f>
        <v>4.0247260000000002</v>
      </c>
      <c r="AW25" s="117">
        <f>'[1]4407Exp'!AU$114</f>
        <v>5.243474</v>
      </c>
      <c r="AX25" s="117">
        <f>'[1]4407Exp'!AV$114</f>
        <v>0</v>
      </c>
      <c r="AY25" s="117">
        <f>'[1]4407Exp'!AW$114</f>
        <v>0</v>
      </c>
      <c r="AZ25" s="117">
        <f>'[1]4407Exp'!AX$114</f>
        <v>0</v>
      </c>
      <c r="BA25" s="117">
        <f>'[1]4407Exp'!AY$114</f>
        <v>0</v>
      </c>
      <c r="BB25" s="117">
        <f>'[1]4407Exp'!AZ$114</f>
        <v>0</v>
      </c>
      <c r="BC25" s="117">
        <f>'[1]4407Exp'!BA$114</f>
        <v>0</v>
      </c>
      <c r="BD25" s="214"/>
    </row>
    <row r="26" spans="2:56">
      <c r="B26" s="5" t="s">
        <v>33</v>
      </c>
      <c r="C26" s="48">
        <f>1/$A$1*'[1]4407Exp'!$B$160</f>
        <v>2.3917986399999994E-2</v>
      </c>
      <c r="D26" s="12">
        <f>1/$A$1*'[1]4407Exp'!$C$160</f>
        <v>1.9760133399999998E-2</v>
      </c>
      <c r="E26" s="12">
        <f>1/$A$1*'[1]4407Exp'!$D$160</f>
        <v>1.4976996999999997E-2</v>
      </c>
      <c r="F26" s="12">
        <f>1/$A$1*'[1]4407Exp'!$E$160</f>
        <v>7.5460433999999989E-3</v>
      </c>
      <c r="G26" s="12">
        <f>1/$A$1*'[1]4407Exp'!$F$160</f>
        <v>9.5745958000000003E-3</v>
      </c>
      <c r="H26" s="12">
        <f>1/$A$1*'[1]4407Exp'!$G$160</f>
        <v>8.1068259999999993E-3</v>
      </c>
      <c r="I26" s="12">
        <f>1/$A$1*'[1]4407Exp'!$H$160</f>
        <v>1.2628422799999999E-2</v>
      </c>
      <c r="J26" s="38">
        <f>1/$A$1*'[1]4407Exp'!$I$160</f>
        <v>2.0787940599999999E-2</v>
      </c>
      <c r="K26" s="38">
        <f>1/$A$1*'[1]4407Exp'!$J$160</f>
        <v>1.9718019999999999E-2</v>
      </c>
      <c r="L26" s="38">
        <f>1/$A$1*'[1]4407Exp'!K$160</f>
        <v>1.1817306199999999E-2</v>
      </c>
      <c r="M26" s="12">
        <f>1/$A$1*'[1]4407Exp'!L$160</f>
        <v>9.3949337999999997E-3</v>
      </c>
      <c r="N26" s="12">
        <f>1/$A$1*'[1]4407Exp'!M$160</f>
        <v>1.3198644199999998E-2</v>
      </c>
      <c r="O26" s="12">
        <f>1/$A$1*'[1]4407Exp'!N$160</f>
        <v>5.9223738000000001E-3</v>
      </c>
      <c r="P26" s="12">
        <f>1/$A$1*'[1]4407Exp'!O$160</f>
        <v>6.3383600000000001E-5</v>
      </c>
      <c r="Q26" s="12">
        <f>1/$A$1*'[1]4407Exp'!P$160</f>
        <v>6.4413159999999992E-4</v>
      </c>
      <c r="R26" s="12">
        <f>1/$A$1*'[1]4407Exp'!Q$160</f>
        <v>1.2461735999999997E-3</v>
      </c>
      <c r="S26" s="12">
        <f>1/$A$1*'[1]4407Exp'!R$160</f>
        <v>1.7504241999999996E-3</v>
      </c>
      <c r="T26" s="12">
        <f>1/$A$1*'[1]4407Exp'!S$160</f>
        <v>1.1539709999999997E-3</v>
      </c>
      <c r="U26" s="12">
        <f>1/$A$1*'[1]4407Exp'!T$160</f>
        <v>1.2131825999999997E-3</v>
      </c>
      <c r="V26" s="12">
        <f>1/$A$1*'[1]4407Exp'!U$160</f>
        <v>9.9268259999999993E-4</v>
      </c>
      <c r="W26" s="12">
        <f>1/$A$1*'[1]4407Exp'!V$160</f>
        <v>0</v>
      </c>
      <c r="X26" s="12">
        <f>1/$A$1*'[1]4407Exp'!W$160</f>
        <v>0</v>
      </c>
      <c r="Y26" s="12">
        <f>1/$A$1*'[1]4407Exp'!X$160</f>
        <v>0</v>
      </c>
      <c r="Z26" s="12">
        <f>1/$A$1*'[1]4407Exp'!Y$160</f>
        <v>0</v>
      </c>
      <c r="AA26" s="12">
        <f>1/$A$1*'[1]4407Exp'!Z$160</f>
        <v>0</v>
      </c>
      <c r="AB26" s="11">
        <f>1/$A$1*'[1]4407Exp'!AA$160</f>
        <v>0</v>
      </c>
      <c r="AC26" s="4"/>
      <c r="AD26" s="116">
        <f>'[1]4407Exp'!AB$160</f>
        <v>4.9753059999999998</v>
      </c>
      <c r="AE26" s="117">
        <f>'[1]4407Exp'!AC$160</f>
        <v>4.9494829999999999</v>
      </c>
      <c r="AF26" s="117">
        <f>'[1]4407Exp'!AD$160</f>
        <v>3.3416069999999998</v>
      </c>
      <c r="AG26" s="117">
        <f>'[1]4407Exp'!AE$160</f>
        <v>2.1246990000000001</v>
      </c>
      <c r="AH26" s="117">
        <f>'[1]4407Exp'!AF$160</f>
        <v>2.5478070000000002</v>
      </c>
      <c r="AI26" s="117">
        <f>'[1]4407Exp'!AG$160</f>
        <v>2.2412649999999998</v>
      </c>
      <c r="AJ26" s="117">
        <f>'[1]4407Exp'!AH$160</f>
        <v>3.1476090000000001</v>
      </c>
      <c r="AK26" s="117">
        <f>'[1]4407Exp'!AI$160</f>
        <v>6.0559209999999997</v>
      </c>
      <c r="AL26" s="117">
        <f>'[1]4407Exp'!AJ$160</f>
        <v>6.1251479999999994</v>
      </c>
      <c r="AM26" s="117">
        <f>'[1]4407Exp'!AK$160</f>
        <v>3.0890119999999999</v>
      </c>
      <c r="AN26" s="117">
        <f>'[1]4407Exp'!AL$160</f>
        <v>2.6183829999999997</v>
      </c>
      <c r="AO26" s="117">
        <f>'[1]4407Exp'!AM$160</f>
        <v>3.9022209999999999</v>
      </c>
      <c r="AP26" s="117">
        <f>'[1]4407Exp'!AN$160</f>
        <v>1.674285</v>
      </c>
      <c r="AQ26" s="117">
        <f>'[1]4407Exp'!AO$160</f>
        <v>4.7801999999999997E-2</v>
      </c>
      <c r="AR26" s="117">
        <f>'[1]4407Exp'!AP$160</f>
        <v>0.452766</v>
      </c>
      <c r="AS26" s="117">
        <f>'[1]4407Exp'!AQ$160</f>
        <v>0.79090099999999997</v>
      </c>
      <c r="AT26" s="117">
        <f>'[1]4407Exp'!AR$160</f>
        <v>1.147403</v>
      </c>
      <c r="AU26" s="117">
        <f>'[1]4407Exp'!AS$160</f>
        <v>0.77844099999999994</v>
      </c>
      <c r="AV26" s="117">
        <f>'[1]4407Exp'!AT$160</f>
        <v>0.71185399999999999</v>
      </c>
      <c r="AW26" s="117">
        <f>'[1]4407Exp'!AU$160</f>
        <v>0.55863399999999996</v>
      </c>
      <c r="AX26" s="117">
        <f>'[1]4407Exp'!AV$160</f>
        <v>0</v>
      </c>
      <c r="AY26" s="117">
        <f>'[1]4407Exp'!AW$160</f>
        <v>0</v>
      </c>
      <c r="AZ26" s="117">
        <f>'[1]4407Exp'!AX$160</f>
        <v>0</v>
      </c>
      <c r="BA26" s="117">
        <f>'[1]4407Exp'!AY$160</f>
        <v>0</v>
      </c>
      <c r="BB26" s="117">
        <f>'[1]4407Exp'!AZ$160</f>
        <v>0</v>
      </c>
      <c r="BC26" s="117">
        <f>'[1]4407Exp'!BA$160</f>
        <v>0</v>
      </c>
      <c r="BD26" s="214"/>
    </row>
    <row r="27" spans="2:56">
      <c r="B27" s="5" t="s">
        <v>38</v>
      </c>
      <c r="C27" s="48">
        <f>1/$A$1*'[1]4407Exp'!$B$212</f>
        <v>0.1296793792</v>
      </c>
      <c r="D27" s="12">
        <f>1/$A$1*'[1]4407Exp'!$C$212</f>
        <v>0.13152255759999998</v>
      </c>
      <c r="E27" s="12">
        <f>1/$A$1*'[1]4407Exp'!$D$212</f>
        <v>9.5625073600000013E-2</v>
      </c>
      <c r="F27" s="12">
        <f>1/$A$1*'[1]4407Exp'!$E$212</f>
        <v>6.7345633599999996E-2</v>
      </c>
      <c r="G27" s="12">
        <f>1/$A$1*'[1]4407Exp'!$F$212</f>
        <v>8.3696106199999995E-2</v>
      </c>
      <c r="H27" s="12">
        <f>1/$A$1*'[1]4407Exp'!$G$212</f>
        <v>8.2314219400000013E-2</v>
      </c>
      <c r="I27" s="12">
        <f>1/$A$1*'[1]4407Exp'!$H$212</f>
        <v>6.8111321599999997E-2</v>
      </c>
      <c r="J27" s="38">
        <f>1/$A$1*'[1]4407Exp'!$I$212</f>
        <v>4.4722221599999994E-2</v>
      </c>
      <c r="K27" s="38">
        <f>1/$A$1*'[1]4407Exp'!$J$212</f>
        <v>4.1574388799999994E-2</v>
      </c>
      <c r="L27" s="38">
        <f>1/$A$1*'[1]4407Exp'!K$212</f>
        <v>6.7828921999999988E-3</v>
      </c>
      <c r="M27" s="12">
        <f>1/$A$1*'[1]4407Exp'!L$212</f>
        <v>8.3223237999999998E-3</v>
      </c>
      <c r="N27" s="12">
        <f>1/$A$1*'[1]4407Exp'!M$212</f>
        <v>9.3273053999999977E-3</v>
      </c>
      <c r="O27" s="12">
        <f>1/$A$1*'[1]4407Exp'!N$212</f>
        <v>5.6136597999999985E-3</v>
      </c>
      <c r="P27" s="12">
        <f>1/$A$1*'[1]4407Exp'!O$212</f>
        <v>4.2974749999999985E-3</v>
      </c>
      <c r="Q27" s="12">
        <f>1/$A$1*'[1]4407Exp'!P$212</f>
        <v>5.0866465999999996E-3</v>
      </c>
      <c r="R27" s="12">
        <f>1/$A$1*'[1]4407Exp'!Q$212</f>
        <v>2.8089879999999992E-3</v>
      </c>
      <c r="S27" s="12">
        <f>1/$A$1*'[1]4407Exp'!R$212</f>
        <v>2.7527709999999998E-3</v>
      </c>
      <c r="T27" s="12">
        <f>1/$A$1*'[1]4407Exp'!S$212</f>
        <v>1.6732351999999998E-3</v>
      </c>
      <c r="U27" s="12">
        <f>1/$A$1*'[1]4407Exp'!T$212</f>
        <v>1.7666151999999994E-3</v>
      </c>
      <c r="V27" s="12">
        <f>1/$A$1*'[1]4407Exp'!U$212</f>
        <v>1.3827043999999997E-3</v>
      </c>
      <c r="W27" s="12">
        <f>1/$A$1*'[1]4407Exp'!V$212</f>
        <v>0</v>
      </c>
      <c r="X27" s="12">
        <f>1/$A$1*'[1]4407Exp'!W$212</f>
        <v>0</v>
      </c>
      <c r="Y27" s="12">
        <f>1/$A$1*'[1]4407Exp'!X$212</f>
        <v>0</v>
      </c>
      <c r="Z27" s="12">
        <f>1/$A$1*'[1]4407Exp'!Y$212</f>
        <v>0</v>
      </c>
      <c r="AA27" s="12">
        <f>1/$A$1*'[1]4407Exp'!Z$212</f>
        <v>0</v>
      </c>
      <c r="AB27" s="11">
        <f>1/$A$1*'[1]4407Exp'!AA$212</f>
        <v>0</v>
      </c>
      <c r="AC27" s="4"/>
      <c r="AD27" s="116">
        <f>'[1]4407Exp'!AB$212</f>
        <v>38.389123999999995</v>
      </c>
      <c r="AE27" s="117">
        <f>'[1]4407Exp'!AC$212</f>
        <v>39.208168999999998</v>
      </c>
      <c r="AF27" s="117">
        <f>'[1]4407Exp'!AD$212</f>
        <v>31.040851999999997</v>
      </c>
      <c r="AG27" s="117">
        <f>'[1]4407Exp'!AE$212</f>
        <v>26.833369999999999</v>
      </c>
      <c r="AH27" s="117">
        <f>'[1]4407Exp'!AF$212</f>
        <v>38.623866</v>
      </c>
      <c r="AI27" s="117">
        <f>'[1]4407Exp'!AG$212</f>
        <v>40.833669</v>
      </c>
      <c r="AJ27" s="117">
        <f>'[1]4407Exp'!AH$212</f>
        <v>32.071951999999996</v>
      </c>
      <c r="AK27" s="117">
        <f>'[1]4407Exp'!AI$212</f>
        <v>24.076791</v>
      </c>
      <c r="AL27" s="117">
        <f>'[1]4407Exp'!AJ$212</f>
        <v>25.413508999999998</v>
      </c>
      <c r="AM27" s="117">
        <f>'[1]4407Exp'!AK$212</f>
        <v>7.2822679999999993</v>
      </c>
      <c r="AN27" s="117">
        <f>'[1]4407Exp'!AL$212</f>
        <v>4.551787</v>
      </c>
      <c r="AO27" s="117">
        <f>'[1]4407Exp'!AM$212</f>
        <v>4.3359199999999998</v>
      </c>
      <c r="AP27" s="117">
        <f>'[1]4407Exp'!AN$212</f>
        <v>2.9046719999999997</v>
      </c>
      <c r="AQ27" s="117">
        <f>'[1]4407Exp'!AO$212</f>
        <v>2.5985779999999998</v>
      </c>
      <c r="AR27" s="117">
        <f>'[1]4407Exp'!AP$212</f>
        <v>2.9804459999999997</v>
      </c>
      <c r="AS27" s="117">
        <f>'[1]4407Exp'!AQ$212</f>
        <v>12.466728</v>
      </c>
      <c r="AT27" s="117">
        <f>'[1]4407Exp'!AR$212</f>
        <v>1.5364829999999998</v>
      </c>
      <c r="AU27" s="117">
        <f>'[1]4407Exp'!AS$212</f>
        <v>1.034859</v>
      </c>
      <c r="AV27" s="117">
        <f>'[1]4407Exp'!AT$212</f>
        <v>1.1479349999999999</v>
      </c>
      <c r="AW27" s="117">
        <f>'[1]4407Exp'!AU$212</f>
        <v>0.87300800000000001</v>
      </c>
      <c r="AX27" s="117">
        <f>'[1]4407Exp'!AV$212</f>
        <v>0</v>
      </c>
      <c r="AY27" s="117">
        <f>'[1]4407Exp'!AW$212</f>
        <v>0</v>
      </c>
      <c r="AZ27" s="117">
        <f>'[1]4407Exp'!AX$212</f>
        <v>0</v>
      </c>
      <c r="BA27" s="117">
        <f>'[1]4407Exp'!AY$212</f>
        <v>0</v>
      </c>
      <c r="BB27" s="117">
        <f>'[1]4407Exp'!AZ$212</f>
        <v>0</v>
      </c>
      <c r="BC27" s="117">
        <f>'[1]4407Exp'!BA$212</f>
        <v>0</v>
      </c>
      <c r="BD27" s="214"/>
    </row>
    <row r="28" spans="2:56">
      <c r="B28" s="5" t="s">
        <v>39</v>
      </c>
      <c r="C28" s="48">
        <f>1/$A$1*'[1]4407Exp'!$B$246</f>
        <v>1.9758423999999997E-2</v>
      </c>
      <c r="D28" s="12">
        <f>1/$A$1*'[1]4407Exp'!$C$246</f>
        <v>1.5865533599999999E-2</v>
      </c>
      <c r="E28" s="12">
        <f>1/$A$1*'[1]4407Exp'!$D$246</f>
        <v>1.9788479200000004E-2</v>
      </c>
      <c r="F28" s="12">
        <f>1/$A$1*'[1]4407Exp'!$E$246</f>
        <v>1.8131306199999999E-2</v>
      </c>
      <c r="G28" s="12">
        <f>1/$A$1*'[1]4407Exp'!$F$246</f>
        <v>2.0904426199999996E-2</v>
      </c>
      <c r="H28" s="12">
        <f>1/$A$1*'[1]4407Exp'!$G$246</f>
        <v>1.9546391199999999E-2</v>
      </c>
      <c r="I28" s="12">
        <f>1/$A$1*'[1]4407Exp'!$H$246</f>
        <v>1.85881598E-2</v>
      </c>
      <c r="J28" s="38">
        <f>1/$A$1*'[1]4407Exp'!$I$246</f>
        <v>2.3368164399999995E-2</v>
      </c>
      <c r="K28" s="38">
        <f>1/$A$1*'[1]4407Exp'!$J$246</f>
        <v>1.81374984E-2</v>
      </c>
      <c r="L28" s="38">
        <f>1/$A$1*'[1]4407Exp'!K$246</f>
        <v>1.0914357999999999E-2</v>
      </c>
      <c r="M28" s="12">
        <f>1/$A$1*'[1]4407Exp'!L$246</f>
        <v>1.2343811199999997E-2</v>
      </c>
      <c r="N28" s="12">
        <f>1/$A$1*'[1]4407Exp'!M$246</f>
        <v>1.0099958399999999E-2</v>
      </c>
      <c r="O28" s="12">
        <f>1/$A$1*'[1]4407Exp'!N$246</f>
        <v>1.0901078999999999E-2</v>
      </c>
      <c r="P28" s="12">
        <f>1/$A$1*'[1]4407Exp'!O$246</f>
        <v>8.4138110000000002E-3</v>
      </c>
      <c r="Q28" s="12">
        <f>1/$A$1*'[1]4407Exp'!P$246</f>
        <v>9.3506167999999976E-3</v>
      </c>
      <c r="R28" s="12">
        <f>1/$A$1*'[1]4407Exp'!Q$246</f>
        <v>8.0320295999999989E-3</v>
      </c>
      <c r="S28" s="12">
        <f>1/$A$1*'[1]4407Exp'!R$246</f>
        <v>6.3473437999999986E-3</v>
      </c>
      <c r="T28" s="12">
        <f>1/$A$1*'[1]4407Exp'!S$246</f>
        <v>6.7110567999999985E-3</v>
      </c>
      <c r="U28" s="12">
        <f>1/$A$1*'[1]4407Exp'!T$246</f>
        <v>4.5851525999999988E-3</v>
      </c>
      <c r="V28" s="12">
        <f>1/$A$1*'[1]4407Exp'!U$246</f>
        <v>4.6463745999999993E-3</v>
      </c>
      <c r="W28" s="12">
        <f>1/$A$1*'[1]4407Exp'!V$246</f>
        <v>0</v>
      </c>
      <c r="X28" s="12">
        <f>1/$A$1*'[1]4407Exp'!W$246</f>
        <v>0</v>
      </c>
      <c r="Y28" s="12">
        <f>1/$A$1*'[1]4407Exp'!X$246</f>
        <v>0</v>
      </c>
      <c r="Z28" s="12">
        <f>1/$A$1*'[1]4407Exp'!Y$246</f>
        <v>0</v>
      </c>
      <c r="AA28" s="12">
        <f>1/$A$1*'[1]4407Exp'!Z$246</f>
        <v>0</v>
      </c>
      <c r="AB28" s="11">
        <f>1/$A$1*'[1]4407Exp'!AA$246</f>
        <v>0</v>
      </c>
      <c r="AC28" s="4"/>
      <c r="AD28" s="116">
        <f>'[1]4407Exp'!AB$246</f>
        <v>6.6059329999999994</v>
      </c>
      <c r="AE28" s="117">
        <f>'[1]4407Exp'!AC$246</f>
        <v>5.7482109999999995</v>
      </c>
      <c r="AF28" s="117">
        <f>'[1]4407Exp'!AD$246</f>
        <v>7.3978959999999994</v>
      </c>
      <c r="AG28" s="117">
        <f>'[1]4407Exp'!AE$246</f>
        <v>8.3869899999999991</v>
      </c>
      <c r="AH28" s="117">
        <f>'[1]4407Exp'!AF$246</f>
        <v>12.372047999999999</v>
      </c>
      <c r="AI28" s="117">
        <f>'[1]4407Exp'!AG$246</f>
        <v>12.338315999999999</v>
      </c>
      <c r="AJ28" s="117">
        <f>'[1]4407Exp'!AH$246</f>
        <v>11.637863999999999</v>
      </c>
      <c r="AK28" s="117">
        <f>'[1]4407Exp'!AI$246</f>
        <v>16.821750999999999</v>
      </c>
      <c r="AL28" s="117">
        <f>'[1]4407Exp'!AJ$246</f>
        <v>15.017025</v>
      </c>
      <c r="AM28" s="117">
        <f>'[1]4407Exp'!AK$246</f>
        <v>7.4490019999999992</v>
      </c>
      <c r="AN28" s="117">
        <f>'[1]4407Exp'!AL$246</f>
        <v>8.8452089999999988</v>
      </c>
      <c r="AO28" s="117">
        <f>'[1]4407Exp'!AM$246</f>
        <v>7.4638789999999995</v>
      </c>
      <c r="AP28" s="117">
        <f>'[1]4407Exp'!AN$246</f>
        <v>7.9329869999999998</v>
      </c>
      <c r="AQ28" s="117">
        <f>'[1]4407Exp'!AO$246</f>
        <v>6.4527039999999998</v>
      </c>
      <c r="AR28" s="117">
        <f>'[1]4407Exp'!AP$246</f>
        <v>7.1254349999999995</v>
      </c>
      <c r="AS28" s="117">
        <f>'[1]4407Exp'!AQ$246</f>
        <v>6.0681399999999996</v>
      </c>
      <c r="AT28" s="117">
        <f>'[1]4407Exp'!AR$246</f>
        <v>4.9128270000000001</v>
      </c>
      <c r="AU28" s="117">
        <f>'[1]4407Exp'!AS$246</f>
        <v>5.4883699999999997</v>
      </c>
      <c r="AV28" s="117">
        <f>'[1]4407Exp'!AT$246</f>
        <v>3.8906079999999998</v>
      </c>
      <c r="AW28" s="117">
        <f>'[1]4407Exp'!AU$246</f>
        <v>0</v>
      </c>
      <c r="AX28" s="117">
        <f>'[1]4407Exp'!AV$246</f>
        <v>0</v>
      </c>
      <c r="AY28" s="117">
        <f>'[1]4407Exp'!AW$246</f>
        <v>0</v>
      </c>
      <c r="AZ28" s="117">
        <f>'[1]4407Exp'!AX$246</f>
        <v>0</v>
      </c>
      <c r="BA28" s="117">
        <f>'[1]4407Exp'!AY$246</f>
        <v>0</v>
      </c>
      <c r="BB28" s="117">
        <f>'[1]4407Exp'!AZ$246</f>
        <v>0</v>
      </c>
      <c r="BC28" s="117">
        <f>'[1]4407Exp'!BA$246</f>
        <v>0</v>
      </c>
      <c r="BD28" s="214"/>
    </row>
    <row r="29" spans="2:56">
      <c r="B29" s="5" t="s">
        <v>15</v>
      </c>
      <c r="C29" s="51">
        <f t="shared" ref="C29:AB29" si="11">SUM(C20:C20)-SUM(C21:C28)</f>
        <v>1.5181011999999994E-2</v>
      </c>
      <c r="D29" s="9">
        <f t="shared" si="11"/>
        <v>1.3994345400000052E-2</v>
      </c>
      <c r="E29" s="9">
        <f t="shared" si="11"/>
        <v>1.5133057800000016E-2</v>
      </c>
      <c r="F29" s="9">
        <f t="shared" si="11"/>
        <v>1.0031238000000026E-2</v>
      </c>
      <c r="G29" s="9">
        <f t="shared" si="11"/>
        <v>9.9255799999999894E-3</v>
      </c>
      <c r="H29" s="9">
        <f t="shared" si="11"/>
        <v>9.7820617999999915E-3</v>
      </c>
      <c r="I29" s="9">
        <f t="shared" si="11"/>
        <v>9.6760943999999738E-3</v>
      </c>
      <c r="J29" s="44">
        <f t="shared" si="11"/>
        <v>1.0738067200000007E-2</v>
      </c>
      <c r="K29" s="44">
        <f t="shared" si="11"/>
        <v>1.1492780599999974E-2</v>
      </c>
      <c r="L29" s="44">
        <f t="shared" si="11"/>
        <v>6.5857119999999936E-3</v>
      </c>
      <c r="M29" s="9">
        <f t="shared" si="11"/>
        <v>9.0702947999999894E-3</v>
      </c>
      <c r="N29" s="9">
        <f t="shared" si="11"/>
        <v>6.1785248000000015E-3</v>
      </c>
      <c r="O29" s="9">
        <f t="shared" si="11"/>
        <v>7.6054418000000151E-3</v>
      </c>
      <c r="P29" s="9">
        <f t="shared" si="11"/>
        <v>9.0934816000000154E-3</v>
      </c>
      <c r="Q29" s="9">
        <f t="shared" si="11"/>
        <v>4.9924546000000014E-3</v>
      </c>
      <c r="R29" s="9">
        <f t="shared" si="11"/>
        <v>3.5545397999999923E-3</v>
      </c>
      <c r="S29" s="9">
        <f t="shared" si="11"/>
        <v>3.7945025999999993E-3</v>
      </c>
      <c r="T29" s="9">
        <f t="shared" si="11"/>
        <v>2.4130749999999937E-3</v>
      </c>
      <c r="U29" s="9">
        <f t="shared" si="11"/>
        <v>2.6662104000000006E-3</v>
      </c>
      <c r="V29" s="9">
        <f t="shared" si="11"/>
        <v>2.0921768000000084E-3</v>
      </c>
      <c r="W29" s="9">
        <f t="shared" si="11"/>
        <v>0</v>
      </c>
      <c r="X29" s="9">
        <f t="shared" si="11"/>
        <v>0</v>
      </c>
      <c r="Y29" s="9">
        <f t="shared" si="11"/>
        <v>0</v>
      </c>
      <c r="Z29" s="9">
        <f t="shared" si="11"/>
        <v>0</v>
      </c>
      <c r="AA29" s="9">
        <f t="shared" si="11"/>
        <v>0</v>
      </c>
      <c r="AB29" s="105">
        <f t="shared" si="11"/>
        <v>0</v>
      </c>
      <c r="AC29" s="4"/>
      <c r="AD29" s="116">
        <f t="shared" ref="AD29:BC29" si="12">SUM(AD20:AD20)-SUM(AD21:AD28)</f>
        <v>4.179680999999988</v>
      </c>
      <c r="AE29" s="117">
        <f t="shared" si="12"/>
        <v>4.0738900000000058</v>
      </c>
      <c r="AF29" s="117">
        <f t="shared" si="12"/>
        <v>4.8345240000000018</v>
      </c>
      <c r="AG29" s="117">
        <f t="shared" si="12"/>
        <v>3.889530999999991</v>
      </c>
      <c r="AH29" s="117">
        <f t="shared" si="12"/>
        <v>4.8151290000000131</v>
      </c>
      <c r="AI29" s="117">
        <f t="shared" si="12"/>
        <v>5.7477389999999957</v>
      </c>
      <c r="AJ29" s="117">
        <f t="shared" si="12"/>
        <v>4.7463880000000103</v>
      </c>
      <c r="AK29" s="117">
        <f t="shared" si="12"/>
        <v>5.9310640000000205</v>
      </c>
      <c r="AL29" s="117">
        <f t="shared" si="12"/>
        <v>7.1920800000000042</v>
      </c>
      <c r="AM29" s="117">
        <f t="shared" si="12"/>
        <v>7.2332850000000022</v>
      </c>
      <c r="AN29" s="117">
        <f t="shared" si="12"/>
        <v>4.577888999999999</v>
      </c>
      <c r="AO29" s="117">
        <f t="shared" si="12"/>
        <v>3.4673060000000007</v>
      </c>
      <c r="AP29" s="117">
        <f t="shared" si="12"/>
        <v>4.091228000000001</v>
      </c>
      <c r="AQ29" s="117">
        <f t="shared" si="12"/>
        <v>4.5282589999999949</v>
      </c>
      <c r="AR29" s="117">
        <f t="shared" si="12"/>
        <v>2.7818439999999924</v>
      </c>
      <c r="AS29" s="117">
        <f t="shared" si="12"/>
        <v>1.5763069999999999</v>
      </c>
      <c r="AT29" s="117">
        <f t="shared" si="12"/>
        <v>1.6893160000000016</v>
      </c>
      <c r="AU29" s="117">
        <f t="shared" si="12"/>
        <v>1.1856179999999981</v>
      </c>
      <c r="AV29" s="117">
        <f t="shared" si="12"/>
        <v>1.2344610000000031</v>
      </c>
      <c r="AW29" s="117">
        <f t="shared" si="12"/>
        <v>1.0496840000000009</v>
      </c>
      <c r="AX29" s="117">
        <f t="shared" si="12"/>
        <v>0</v>
      </c>
      <c r="AY29" s="117">
        <f t="shared" si="12"/>
        <v>0</v>
      </c>
      <c r="AZ29" s="117">
        <f t="shared" si="12"/>
        <v>0</v>
      </c>
      <c r="BA29" s="117">
        <f t="shared" si="12"/>
        <v>0</v>
      </c>
      <c r="BB29" s="117">
        <f t="shared" si="12"/>
        <v>0</v>
      </c>
      <c r="BC29" s="117">
        <f t="shared" si="12"/>
        <v>0</v>
      </c>
      <c r="BD29" s="214"/>
    </row>
    <row r="30" spans="2:56" ht="17.149999999999999" customHeight="1">
      <c r="B30" s="10" t="s">
        <v>66</v>
      </c>
      <c r="C30" s="52">
        <f>1/$A$1*'[1]4407Exp'!$B$265</f>
        <v>1.6622388999999998E-2</v>
      </c>
      <c r="D30" s="25">
        <f>1/$A$1*'[1]4407Exp'!$C$265</f>
        <v>1.4342356000000001E-2</v>
      </c>
      <c r="E30" s="25">
        <f>1/$A$1*'[1]4407Exp'!$D$265</f>
        <v>1.3247046399999999E-2</v>
      </c>
      <c r="F30" s="25">
        <f>1/$A$1*'[1]4407Exp'!$E$265</f>
        <v>1.1548424999999999E-2</v>
      </c>
      <c r="G30" s="25">
        <f>1/$A$1*'[1]4407Exp'!$F$265</f>
        <v>2.0736472399999997E-2</v>
      </c>
      <c r="H30" s="25">
        <f>1/$A$1*'[1]4407Exp'!$G$265</f>
        <v>2.0311470200000001E-2</v>
      </c>
      <c r="I30" s="25">
        <f>1/$A$1*'[1]4407Exp'!$H$265</f>
        <v>3.0888601800000002E-2</v>
      </c>
      <c r="J30" s="46">
        <f>1/$A$1*'[1]4407Exp'!$I$265</f>
        <v>3.3125355199999998E-2</v>
      </c>
      <c r="K30" s="46">
        <f>1/$A$1*'[1]4407Exp'!$J$265</f>
        <v>3.6890681799999998E-2</v>
      </c>
      <c r="L30" s="46">
        <f>1/$A$1*'[1]4407Exp'!K$265</f>
        <v>1.9922281399999998E-2</v>
      </c>
      <c r="M30" s="25">
        <f>1/$A$1*'[1]4407Exp'!L$265</f>
        <v>1.8534592999999999E-2</v>
      </c>
      <c r="N30" s="25">
        <f>1/$A$1*'[1]4407Exp'!M$265</f>
        <v>1.5311255399999998E-2</v>
      </c>
      <c r="O30" s="25">
        <f>1/$A$1*'[1]4407Exp'!N$265</f>
        <v>2.5884727399999995E-2</v>
      </c>
      <c r="P30" s="25">
        <f>1/$A$1*'[1]4407Exp'!O$265</f>
        <v>1.6700962600000001E-2</v>
      </c>
      <c r="Q30" s="25">
        <f>1/$A$1*'[1]4407Exp'!P$265</f>
        <v>1.4807878399999997E-2</v>
      </c>
      <c r="R30" s="25">
        <f>1/$A$1*'[1]4407Exp'!Q$265</f>
        <v>1.2496695399999997E-2</v>
      </c>
      <c r="S30" s="25">
        <f>1/$A$1*'[1]4407Exp'!R$265</f>
        <v>1.0393796E-2</v>
      </c>
      <c r="T30" s="25">
        <f>1/$A$1*'[1]4407Exp'!S$265</f>
        <v>1.1370430399999999E-2</v>
      </c>
      <c r="U30" s="25">
        <f>1/$A$1*'[1]4407Exp'!T$265</f>
        <v>1.27266454E-2</v>
      </c>
      <c r="V30" s="25">
        <f>1/$A$1*'[1]4407Exp'!U$265</f>
        <v>8.6503003999999981E-3</v>
      </c>
      <c r="W30" s="25">
        <f>1/$A$1*'[1]4407Exp'!V$265</f>
        <v>0</v>
      </c>
      <c r="X30" s="25">
        <f>1/$A$1*'[1]4407Exp'!W$265</f>
        <v>0</v>
      </c>
      <c r="Y30" s="25">
        <f>1/$A$1*'[1]4407Exp'!X$265</f>
        <v>0</v>
      </c>
      <c r="Z30" s="25">
        <f>1/$A$1*'[1]4407Exp'!Y$265</f>
        <v>0</v>
      </c>
      <c r="AA30" s="25">
        <f>1/$A$1*'[1]4407Exp'!Z$265</f>
        <v>0</v>
      </c>
      <c r="AB30" s="26">
        <f>1/$A$1*'[1]4407Exp'!AA$265</f>
        <v>0</v>
      </c>
      <c r="AC30" s="4"/>
      <c r="AD30" s="124">
        <f>'[1]4407Exp'!AB$265</f>
        <v>4.8606719999999992</v>
      </c>
      <c r="AE30" s="81">
        <f>'[1]4407Exp'!AC$265</f>
        <v>3.8895019999999993</v>
      </c>
      <c r="AF30" s="81">
        <f>'[1]4407Exp'!AD$265</f>
        <v>4.0434340000000004</v>
      </c>
      <c r="AG30" s="81">
        <f>'[1]4407Exp'!AE$265</f>
        <v>4.0213809999999999</v>
      </c>
      <c r="AH30" s="81">
        <f>'[1]4407Exp'!AF$265</f>
        <v>7.8841200000000002</v>
      </c>
      <c r="AI30" s="81">
        <f>'[1]4407Exp'!AG$265</f>
        <v>8.8210739999999994</v>
      </c>
      <c r="AJ30" s="81">
        <f>'[1]4407Exp'!AH$265</f>
        <v>12.939937</v>
      </c>
      <c r="AK30" s="81">
        <f>'[1]4407Exp'!AI$265</f>
        <v>15.395249999999999</v>
      </c>
      <c r="AL30" s="81">
        <f>'[1]4407Exp'!AJ$265</f>
        <v>19.13862</v>
      </c>
      <c r="AM30" s="81">
        <f>'[1]4407Exp'!AK$265</f>
        <v>9.2963619999999985</v>
      </c>
      <c r="AN30" s="81">
        <f>'[1]4407Exp'!AL$265</f>
        <v>9.0437519999999996</v>
      </c>
      <c r="AO30" s="81">
        <f>'[1]4407Exp'!AM$265</f>
        <v>8.3550919999999991</v>
      </c>
      <c r="AP30" s="81">
        <f>'[1]4407Exp'!AN$265</f>
        <v>13.588455</v>
      </c>
      <c r="AQ30" s="81">
        <f>'[1]4407Exp'!AO$265</f>
        <v>8.832281</v>
      </c>
      <c r="AR30" s="81">
        <f>'[1]4407Exp'!AP$265</f>
        <v>8.245792999999999</v>
      </c>
      <c r="AS30" s="81">
        <f>'[1]4407Exp'!AQ$265</f>
        <v>6.5365650000000004</v>
      </c>
      <c r="AT30" s="81">
        <f>'[1]4407Exp'!AR$265</f>
        <v>5.4516200000000001</v>
      </c>
      <c r="AU30" s="81">
        <f>'[1]4407Exp'!AS$265</f>
        <v>10.053656999999999</v>
      </c>
      <c r="AV30" s="81">
        <f>'[1]4407Exp'!AT$265</f>
        <v>6.5468849999999996</v>
      </c>
      <c r="AW30" s="81">
        <f>'[1]4407Exp'!AU$265</f>
        <v>2.4538609999999998</v>
      </c>
      <c r="AX30" s="81">
        <f>'[1]4407Exp'!AV$265</f>
        <v>0</v>
      </c>
      <c r="AY30" s="81">
        <f>'[1]4407Exp'!AW$265</f>
        <v>0</v>
      </c>
      <c r="AZ30" s="81">
        <f>'[1]4407Exp'!AX$265</f>
        <v>0</v>
      </c>
      <c r="BA30" s="81">
        <f>'[1]4407Exp'!AY$265</f>
        <v>0</v>
      </c>
      <c r="BB30" s="81">
        <f>'[1]4407Exp'!AZ$265</f>
        <v>0</v>
      </c>
      <c r="BC30" s="81">
        <f>'[1]4407Exp'!BA$265</f>
        <v>0</v>
      </c>
      <c r="BD30" s="214"/>
    </row>
    <row r="31" spans="2:56">
      <c r="B31" s="5" t="s">
        <v>44</v>
      </c>
      <c r="C31" s="48">
        <f>1/$A$1*'[1]4407Exp'!$B$127</f>
        <v>1.0023999999999999E-3</v>
      </c>
      <c r="D31" s="12">
        <f>1/$A$1*'[1]4407Exp'!$C$127</f>
        <v>1.6175081999999998E-3</v>
      </c>
      <c r="E31" s="12">
        <f>1/$A$1*'[1]4407Exp'!$D$127</f>
        <v>1.7609367999999999E-3</v>
      </c>
      <c r="F31" s="12">
        <f>1/$A$1*'[1]4407Exp'!$E$127</f>
        <v>1.2413617999999997E-3</v>
      </c>
      <c r="G31" s="12">
        <f>1/$A$1*'[1]4407Exp'!$F$127</f>
        <v>1.9647544000000001E-3</v>
      </c>
      <c r="H31" s="12">
        <f>1/$A$1*'[1]4407Exp'!$G$127</f>
        <v>3.0709769999999995E-3</v>
      </c>
      <c r="I31" s="12">
        <f>1/$A$1*'[1]4407Exp'!$H$127</f>
        <v>2.9515807999999999E-3</v>
      </c>
      <c r="J31" s="38">
        <f>1/$A$1*'[1]4407Exp'!$I$127</f>
        <v>3.0713465999999993E-3</v>
      </c>
      <c r="K31" s="38">
        <f>1/$A$1*'[1]4407Exp'!$J$127</f>
        <v>5.2657611999999991E-3</v>
      </c>
      <c r="L31" s="38">
        <f>1/$A$1*'[1]4407Exp'!K$127</f>
        <v>5.3757703999999995E-3</v>
      </c>
      <c r="M31" s="12">
        <f>1/$A$1*'[1]4407Exp'!L$127</f>
        <v>5.3089721999999987E-3</v>
      </c>
      <c r="N31" s="12">
        <f>1/$A$1*'[1]4407Exp'!M$127</f>
        <v>5.0094939999999998E-3</v>
      </c>
      <c r="O31" s="12">
        <f>1/$A$1*'[1]4407Exp'!N$127</f>
        <v>9.000438999999999E-3</v>
      </c>
      <c r="P31" s="12">
        <f>1/$A$1*'[1]4407Exp'!O$127</f>
        <v>4.1506597999999995E-3</v>
      </c>
      <c r="Q31" s="12">
        <f>1/$A$1*'[1]4407Exp'!P$127</f>
        <v>5.0054955999999998E-3</v>
      </c>
      <c r="R31" s="12">
        <f>1/$A$1*'[1]4407Exp'!Q$127</f>
        <v>4.7648649999999992E-3</v>
      </c>
      <c r="S31" s="12">
        <f>1/$A$1*'[1]4407Exp'!R$127</f>
        <v>3.0229681999999992E-3</v>
      </c>
      <c r="T31" s="12">
        <f>1/$A$1*'[1]4407Exp'!S$127</f>
        <v>1.7345145999999999E-3</v>
      </c>
      <c r="U31" s="12">
        <f>1/$A$1*'[1]4407Exp'!T$127</f>
        <v>1.4616784E-3</v>
      </c>
      <c r="V31" s="12">
        <f>1/$A$1*'[1]4407Exp'!U$127</f>
        <v>1.3377223999999999E-3</v>
      </c>
      <c r="W31" s="12">
        <f>1/$A$1*'[1]4407Exp'!V$127</f>
        <v>0</v>
      </c>
      <c r="X31" s="12">
        <f>1/$A$1*'[1]4407Exp'!W$127</f>
        <v>0</v>
      </c>
      <c r="Y31" s="12">
        <f>1/$A$1*'[1]4407Exp'!X$127</f>
        <v>0</v>
      </c>
      <c r="Z31" s="12">
        <f>1/$A$1*'[1]4407Exp'!Y$127</f>
        <v>0</v>
      </c>
      <c r="AA31" s="12">
        <f>1/$A$1*'[1]4407Exp'!Z$127</f>
        <v>0</v>
      </c>
      <c r="AB31" s="11">
        <f>1/$A$1*'[1]4407Exp'!AA$127</f>
        <v>0</v>
      </c>
      <c r="AC31" s="4"/>
      <c r="AD31" s="116">
        <f>'[1]4407Exp'!AB$127</f>
        <v>0.31954899999999997</v>
      </c>
      <c r="AE31" s="117">
        <f>'[1]4407Exp'!AC$127</f>
        <v>0.42733900000000002</v>
      </c>
      <c r="AF31" s="117">
        <f>'[1]4407Exp'!AD$127</f>
        <v>0.54805199999999998</v>
      </c>
      <c r="AG31" s="117">
        <f>'[1]4407Exp'!AE$127</f>
        <v>0.51565300000000003</v>
      </c>
      <c r="AH31" s="117">
        <f>'[1]4407Exp'!AF$127</f>
        <v>0.85933599999999999</v>
      </c>
      <c r="AI31" s="117">
        <f>'[1]4407Exp'!AG$127</f>
        <v>1.553952</v>
      </c>
      <c r="AJ31" s="117">
        <f>'[1]4407Exp'!AH$127</f>
        <v>1.6628459999999998</v>
      </c>
      <c r="AK31" s="117">
        <f>'[1]4407Exp'!AI$127</f>
        <v>2.0212289999999999</v>
      </c>
      <c r="AL31" s="117">
        <f>'[1]4407Exp'!AJ$127</f>
        <v>3.7233219999999996</v>
      </c>
      <c r="AM31" s="117">
        <f>'[1]4407Exp'!AK$127</f>
        <v>3.1196389999999998</v>
      </c>
      <c r="AN31" s="117">
        <f>'[1]4407Exp'!AL$127</f>
        <v>3.304786</v>
      </c>
      <c r="AO31" s="117">
        <f>'[1]4407Exp'!AM$127</f>
        <v>3.4479229999999998</v>
      </c>
      <c r="AP31" s="117">
        <f>'[1]4407Exp'!AN$127</f>
        <v>6.1052799999999996</v>
      </c>
      <c r="AQ31" s="117">
        <f>'[1]4407Exp'!AO$127</f>
        <v>2.933192</v>
      </c>
      <c r="AR31" s="117">
        <f>'[1]4407Exp'!AP$127</f>
        <v>3.5937399999999999</v>
      </c>
      <c r="AS31" s="117">
        <f>'[1]4407Exp'!AQ$127</f>
        <v>3.1208779999999998</v>
      </c>
      <c r="AT31" s="117">
        <f>'[1]4407Exp'!AR$127</f>
        <v>2.0753379999999999</v>
      </c>
      <c r="AU31" s="117">
        <f>'[1]4407Exp'!AS$127</f>
        <v>5.5367949999999997</v>
      </c>
      <c r="AV31" s="117">
        <f>'[1]4407Exp'!AT$127</f>
        <v>0.96268199999999993</v>
      </c>
      <c r="AW31" s="117">
        <f>'[1]4407Exp'!AU$127</f>
        <v>0.798238</v>
      </c>
      <c r="AX31" s="117">
        <f>'[1]4407Exp'!AV$127</f>
        <v>0</v>
      </c>
      <c r="AY31" s="117">
        <f>'[1]4407Exp'!AW$127</f>
        <v>0</v>
      </c>
      <c r="AZ31" s="117">
        <f>'[1]4407Exp'!AX$127</f>
        <v>0</v>
      </c>
      <c r="BA31" s="117">
        <f>'[1]4407Exp'!AY$127</f>
        <v>0</v>
      </c>
      <c r="BB31" s="117">
        <f>'[1]4407Exp'!AZ$127</f>
        <v>0</v>
      </c>
      <c r="BC31" s="117">
        <f>'[1]4407Exp'!BA$127</f>
        <v>0</v>
      </c>
      <c r="BD31" s="214"/>
    </row>
    <row r="32" spans="2:56">
      <c r="B32" s="5" t="s">
        <v>54</v>
      </c>
      <c r="C32" s="48">
        <f>1/$A$1*'[1]4407Exp'!$B$200</f>
        <v>4.2891617999999999E-3</v>
      </c>
      <c r="D32" s="12">
        <f>1/$A$1*'[1]4407Exp'!$C$200</f>
        <v>2.6723773999999998E-3</v>
      </c>
      <c r="E32" s="12">
        <f>1/$A$1*'[1]4407Exp'!$D$200</f>
        <v>3.9827368E-3</v>
      </c>
      <c r="F32" s="12">
        <f>1/$A$1*'[1]4407Exp'!$E$200</f>
        <v>3.7094749999999998E-3</v>
      </c>
      <c r="G32" s="12">
        <f>1/$A$1*'[1]4407Exp'!$F$200</f>
        <v>5.2984273999999989E-3</v>
      </c>
      <c r="H32" s="12">
        <f>1/$A$1*'[1]4407Exp'!$G$200</f>
        <v>4.7306938000000005E-3</v>
      </c>
      <c r="I32" s="12">
        <f>1/$A$1*'[1]4407Exp'!$H$200</f>
        <v>3.7899567999999995E-3</v>
      </c>
      <c r="J32" s="38">
        <f>1/$A$1*'[1]4407Exp'!$I$200</f>
        <v>6.6183768000000007E-3</v>
      </c>
      <c r="K32" s="38">
        <f>1/$A$1*'[1]4407Exp'!$J$200</f>
        <v>6.7860351999999994E-3</v>
      </c>
      <c r="L32" s="38">
        <f>1/$A$1*'[1]4407Exp'!K$200</f>
        <v>1.8667221999999998E-3</v>
      </c>
      <c r="M32" s="12">
        <f>1/$A$1*'[1]4407Exp'!L$200</f>
        <v>2.5375783999999997E-3</v>
      </c>
      <c r="N32" s="12">
        <f>1/$A$1*'[1]4407Exp'!M$200</f>
        <v>4.466083999999999E-4</v>
      </c>
      <c r="O32" s="12">
        <f>1/$A$1*'[1]4407Exp'!N$200</f>
        <v>4.1926289999999989E-3</v>
      </c>
      <c r="P32" s="12">
        <f>1/$A$1*'[1]4407Exp'!O$200</f>
        <v>3.3460392000000004E-3</v>
      </c>
      <c r="Q32" s="12">
        <f>1/$A$1*'[1]4407Exp'!P$200</f>
        <v>5.5282499999999984E-4</v>
      </c>
      <c r="R32" s="12">
        <f>1/$A$1*'[1]4407Exp'!Q$200</f>
        <v>4.1086079999999993E-4</v>
      </c>
      <c r="S32" s="12">
        <f>1/$A$1*'[1]4407Exp'!R$200</f>
        <v>4.5321359999999988E-4</v>
      </c>
      <c r="T32" s="12">
        <f>1/$A$1*'[1]4407Exp'!S$200</f>
        <v>3.9808859999999993E-4</v>
      </c>
      <c r="U32" s="12">
        <f>1/$A$1*'[1]4407Exp'!T$200</f>
        <v>6.7565399999999992E-4</v>
      </c>
      <c r="V32" s="12">
        <f>1/$A$1*'[1]4407Exp'!U$200</f>
        <v>1.3549871999999998E-3</v>
      </c>
      <c r="W32" s="12">
        <f>1/$A$1*'[1]4407Exp'!V$200</f>
        <v>0</v>
      </c>
      <c r="X32" s="12">
        <f>1/$A$1*'[1]4407Exp'!W$200</f>
        <v>0</v>
      </c>
      <c r="Y32" s="12">
        <f>1/$A$1*'[1]4407Exp'!X$200</f>
        <v>0</v>
      </c>
      <c r="Z32" s="12">
        <f>1/$A$1*'[1]4407Exp'!Y$200</f>
        <v>0</v>
      </c>
      <c r="AA32" s="12">
        <f>1/$A$1*'[1]4407Exp'!Z$200</f>
        <v>0</v>
      </c>
      <c r="AB32" s="11">
        <f>1/$A$1*'[1]4407Exp'!AA$200</f>
        <v>0</v>
      </c>
      <c r="AC32" s="36"/>
      <c r="AD32" s="116">
        <f>'[1]4407Exp'!AB$200</f>
        <v>1.294092</v>
      </c>
      <c r="AE32" s="117">
        <f>'[1]4407Exp'!AC$200</f>
        <v>0.78032999999999997</v>
      </c>
      <c r="AF32" s="117">
        <f>'[1]4407Exp'!AD$200</f>
        <v>1.179562</v>
      </c>
      <c r="AG32" s="117">
        <f>'[1]4407Exp'!AE$200</f>
        <v>1.2261839999999999</v>
      </c>
      <c r="AH32" s="117">
        <f>'[1]4407Exp'!AF$200</f>
        <v>1.760832</v>
      </c>
      <c r="AI32" s="117">
        <f>'[1]4407Exp'!AG$200</f>
        <v>2.0184760000000002</v>
      </c>
      <c r="AJ32" s="117">
        <f>'[1]4407Exp'!AH$200</f>
        <v>1.7380119999999999</v>
      </c>
      <c r="AK32" s="117">
        <f>'[1]4407Exp'!AI$200</f>
        <v>3.4021889999999999</v>
      </c>
      <c r="AL32" s="117">
        <f>'[1]4407Exp'!AJ$200</f>
        <v>3.0890989999999996</v>
      </c>
      <c r="AM32" s="117">
        <f>'[1]4407Exp'!AK$200</f>
        <v>0.77335699999999996</v>
      </c>
      <c r="AN32" s="117">
        <f>'[1]4407Exp'!AL$200</f>
        <v>0.90792699999999993</v>
      </c>
      <c r="AO32" s="117">
        <f>'[1]4407Exp'!AM$200</f>
        <v>0.17723799999999998</v>
      </c>
      <c r="AP32" s="117">
        <f>'[1]4407Exp'!AN$200</f>
        <v>1.6613259999999999</v>
      </c>
      <c r="AQ32" s="117">
        <f>'[1]4407Exp'!AO$200</f>
        <v>1.6967059999999998</v>
      </c>
      <c r="AR32" s="117">
        <f>'[1]4407Exp'!AP$200</f>
        <v>0.22322299999999998</v>
      </c>
      <c r="AS32" s="117">
        <f>'[1]4407Exp'!AQ$200</f>
        <v>0.17132799999999998</v>
      </c>
      <c r="AT32" s="117">
        <f>'[1]4407Exp'!AR$200</f>
        <v>0.24648099999999998</v>
      </c>
      <c r="AU32" s="117">
        <f>'[1]4407Exp'!AS$200</f>
        <v>0.21249899999999999</v>
      </c>
      <c r="AV32" s="117">
        <f>'[1]4407Exp'!AT$200</f>
        <v>0.41815999999999998</v>
      </c>
      <c r="AW32" s="117">
        <f>'[1]4407Exp'!AU$200</f>
        <v>0.62196299999999993</v>
      </c>
      <c r="AX32" s="117">
        <f>'[1]4407Exp'!AV$200</f>
        <v>0</v>
      </c>
      <c r="AY32" s="117">
        <f>'[1]4407Exp'!AW$200</f>
        <v>0</v>
      </c>
      <c r="AZ32" s="117">
        <f>'[1]4407Exp'!AX$200</f>
        <v>0</v>
      </c>
      <c r="BA32" s="117">
        <f>'[1]4407Exp'!AY$200</f>
        <v>0</v>
      </c>
      <c r="BB32" s="117">
        <f>'[1]4407Exp'!AZ$200</f>
        <v>0</v>
      </c>
      <c r="BC32" s="117">
        <f>'[1]4407Exp'!BA$200</f>
        <v>0</v>
      </c>
      <c r="BD32" s="214"/>
    </row>
    <row r="33" spans="2:56">
      <c r="B33" s="5" t="s">
        <v>52</v>
      </c>
      <c r="C33" s="48">
        <f>1/$A$1*'[1]4407Exp'!$B$245</f>
        <v>1.0878069999999998E-2</v>
      </c>
      <c r="D33" s="12">
        <f>1/$A$1*'[1]4407Exp'!$C$245</f>
        <v>9.1809648000000001E-3</v>
      </c>
      <c r="E33" s="12">
        <f>1/$A$1*'[1]4407Exp'!$D$245</f>
        <v>5.8003792000000005E-3</v>
      </c>
      <c r="F33" s="12">
        <f>1/$A$1*'[1]4407Exp'!$E$245</f>
        <v>5.7163750000000001E-3</v>
      </c>
      <c r="G33" s="12">
        <f>1/$A$1*'[1]4407Exp'!$F$245</f>
        <v>1.1847896200000001E-2</v>
      </c>
      <c r="H33" s="12">
        <f>1/$A$1*'[1]4407Exp'!$G$245</f>
        <v>9.4769569999999994E-3</v>
      </c>
      <c r="I33" s="12">
        <f>1/$A$1*'[1]4407Exp'!$H$245</f>
        <v>2.0706302400000001E-2</v>
      </c>
      <c r="J33" s="38">
        <f>1/$A$1*'[1]4407Exp'!$I$245</f>
        <v>2.0461208599999999E-2</v>
      </c>
      <c r="K33" s="38">
        <f>1/$A$1*'[1]4407Exp'!$J$245</f>
        <v>1.9853419599999998E-2</v>
      </c>
      <c r="L33" s="38">
        <f>1/$A$1*'[1]4407Exp'!K$245</f>
        <v>9.9632721999999996E-3</v>
      </c>
      <c r="M33" s="12">
        <f>1/$A$1*'[1]4407Exp'!L$245</f>
        <v>8.6502261999999996E-3</v>
      </c>
      <c r="N33" s="12">
        <f>1/$A$1*'[1]4407Exp'!M$245</f>
        <v>7.5753887999999983E-3</v>
      </c>
      <c r="O33" s="12">
        <f>1/$A$1*'[1]4407Exp'!N$245</f>
        <v>9.9001433999999985E-3</v>
      </c>
      <c r="P33" s="12">
        <f>1/$A$1*'[1]4407Exp'!O$245</f>
        <v>7.5961423999999986E-3</v>
      </c>
      <c r="Q33" s="12">
        <f>1/$A$1*'[1]4407Exp'!P$245</f>
        <v>6.8384035999999983E-3</v>
      </c>
      <c r="R33" s="12">
        <f>1/$A$1*'[1]4407Exp'!Q$245</f>
        <v>5.844054999999999E-3</v>
      </c>
      <c r="S33" s="12">
        <f>1/$A$1*'[1]4407Exp'!R$245</f>
        <v>5.2714535999999999E-3</v>
      </c>
      <c r="T33" s="12">
        <f>1/$A$1*'[1]4407Exp'!S$245</f>
        <v>8.3234059999999985E-3</v>
      </c>
      <c r="U33" s="12">
        <f>1/$A$1*'[1]4407Exp'!T$245</f>
        <v>6.3878163999999986E-3</v>
      </c>
      <c r="V33" s="12">
        <f>1/$A$1*'[1]4407Exp'!U$245</f>
        <v>3.9993757999999997E-3</v>
      </c>
      <c r="W33" s="12">
        <f>1/$A$1*'[1]4407Exp'!V$245</f>
        <v>0</v>
      </c>
      <c r="X33" s="12">
        <f>1/$A$1*'[1]4407Exp'!W$245</f>
        <v>0</v>
      </c>
      <c r="Y33" s="12">
        <f>1/$A$1*'[1]4407Exp'!X$245</f>
        <v>0</v>
      </c>
      <c r="Z33" s="12">
        <f>1/$A$1*'[1]4407Exp'!Y$245</f>
        <v>0</v>
      </c>
      <c r="AA33" s="12">
        <f>1/$A$1*'[1]4407Exp'!Z$245</f>
        <v>0</v>
      </c>
      <c r="AB33" s="11">
        <f>1/$A$1*'[1]4407Exp'!AA$245</f>
        <v>0</v>
      </c>
      <c r="AC33" s="36"/>
      <c r="AD33" s="116">
        <f>'[1]4407Exp'!AB$245</f>
        <v>3.0662789999999998</v>
      </c>
      <c r="AE33" s="117">
        <f>'[1]4407Exp'!AC$245</f>
        <v>2.3826709999999998</v>
      </c>
      <c r="AF33" s="117">
        <f>'[1]4407Exp'!AD$245</f>
        <v>1.663068</v>
      </c>
      <c r="AG33" s="117">
        <f>'[1]4407Exp'!AE$245</f>
        <v>1.8362799999999999</v>
      </c>
      <c r="AH33" s="117">
        <f>'[1]4407Exp'!AF$245</f>
        <v>4.3630500000000003</v>
      </c>
      <c r="AI33" s="117">
        <f>'[1]4407Exp'!AG$245</f>
        <v>3.5253609999999997</v>
      </c>
      <c r="AJ33" s="117">
        <f>'[1]4407Exp'!AH$245</f>
        <v>7.8764949999999994</v>
      </c>
      <c r="AK33" s="117">
        <f>'[1]4407Exp'!AI$245</f>
        <v>8.1608959999999993</v>
      </c>
      <c r="AL33" s="117">
        <f>'[1]4407Exp'!AJ$245</f>
        <v>9.0921430000000001</v>
      </c>
      <c r="AM33" s="117">
        <f>'[1]4407Exp'!AK$245</f>
        <v>4.0689209999999996</v>
      </c>
      <c r="AN33" s="117">
        <f>'[1]4407Exp'!AL$245</f>
        <v>3.6178149999999998</v>
      </c>
      <c r="AO33" s="117">
        <f>'[1]4407Exp'!AM$245</f>
        <v>3.500553</v>
      </c>
      <c r="AP33" s="117">
        <f>'[1]4407Exp'!AN$245</f>
        <v>4.4200349999999995</v>
      </c>
      <c r="AQ33" s="117">
        <f>'[1]4407Exp'!AO$245</f>
        <v>3.34226</v>
      </c>
      <c r="AR33" s="117">
        <f>'[1]4407Exp'!AP$245</f>
        <v>3.1510219999999998</v>
      </c>
      <c r="AS33" s="117">
        <f>'[1]4407Exp'!AQ$245</f>
        <v>2.6815469999999997</v>
      </c>
      <c r="AT33" s="117">
        <f>'[1]4407Exp'!AR$245</f>
        <v>2.2290839999999998</v>
      </c>
      <c r="AU33" s="117">
        <f>'[1]4407Exp'!AS$245</f>
        <v>3.8209659999999999</v>
      </c>
      <c r="AV33" s="117">
        <f>'[1]4407Exp'!AT$245</f>
        <v>3.1733319999999998</v>
      </c>
      <c r="AW33" s="117">
        <f>'[1]4407Exp'!AU$245</f>
        <v>0</v>
      </c>
      <c r="AX33" s="117">
        <f>'[1]4407Exp'!AV$245</f>
        <v>0</v>
      </c>
      <c r="AY33" s="117">
        <f>'[1]4407Exp'!AW$245</f>
        <v>0</v>
      </c>
      <c r="AZ33" s="117">
        <f>'[1]4407Exp'!AX$245</f>
        <v>0</v>
      </c>
      <c r="BA33" s="117">
        <f>'[1]4407Exp'!AY$245</f>
        <v>0</v>
      </c>
      <c r="BB33" s="117">
        <f>'[1]4407Exp'!AZ$245</f>
        <v>0</v>
      </c>
      <c r="BC33" s="117">
        <f>'[1]4407Exp'!BA$245</f>
        <v>0</v>
      </c>
      <c r="BD33" s="214"/>
    </row>
    <row r="34" spans="2:56">
      <c r="B34" s="8" t="s">
        <v>15</v>
      </c>
      <c r="C34" s="50">
        <f t="shared" ref="C34:M34" si="13">SUM(C30:C30)-SUM(C31:C33)</f>
        <v>4.5275720000000075E-4</v>
      </c>
      <c r="D34" s="41">
        <f t="shared" si="13"/>
        <v>8.7150560000000092E-4</v>
      </c>
      <c r="E34" s="41">
        <f t="shared" si="13"/>
        <v>1.7029935999999992E-3</v>
      </c>
      <c r="F34" s="41">
        <f t="shared" si="13"/>
        <v>8.8121319999999968E-4</v>
      </c>
      <c r="G34" s="41">
        <f t="shared" si="13"/>
        <v>1.6253943999999972E-3</v>
      </c>
      <c r="H34" s="41">
        <f t="shared" si="13"/>
        <v>3.0328423999999993E-3</v>
      </c>
      <c r="I34" s="41">
        <f t="shared" si="13"/>
        <v>3.4407618000000008E-3</v>
      </c>
      <c r="J34" s="42">
        <f t="shared" si="13"/>
        <v>2.9744231999999995E-3</v>
      </c>
      <c r="K34" s="42">
        <f t="shared" si="13"/>
        <v>4.9854657999999982E-3</v>
      </c>
      <c r="L34" s="42">
        <f t="shared" si="13"/>
        <v>2.7165165999999998E-3</v>
      </c>
      <c r="M34" s="41">
        <f t="shared" si="13"/>
        <v>2.0378162000000005E-3</v>
      </c>
      <c r="N34" s="41">
        <f t="shared" ref="N34:AB34" si="14">SUM(N30:N30)-SUM(N31:N33)</f>
        <v>2.2797641999999993E-3</v>
      </c>
      <c r="O34" s="41">
        <f t="shared" si="14"/>
        <v>2.7915159999999974E-3</v>
      </c>
      <c r="P34" s="41">
        <f t="shared" si="14"/>
        <v>1.6081212000000032E-3</v>
      </c>
      <c r="Q34" s="41">
        <f t="shared" si="14"/>
        <v>2.4111541999999996E-3</v>
      </c>
      <c r="R34" s="41">
        <f t="shared" si="14"/>
        <v>1.4769145999999986E-3</v>
      </c>
      <c r="S34" s="41">
        <f t="shared" si="14"/>
        <v>1.6461606000000018E-3</v>
      </c>
      <c r="T34" s="41">
        <f t="shared" si="14"/>
        <v>9.1442120000000127E-4</v>
      </c>
      <c r="U34" s="41">
        <f t="shared" si="14"/>
        <v>4.2014966000000018E-3</v>
      </c>
      <c r="V34" s="41">
        <f t="shared" si="14"/>
        <v>1.9582149999999984E-3</v>
      </c>
      <c r="W34" s="41">
        <f t="shared" si="14"/>
        <v>0</v>
      </c>
      <c r="X34" s="41">
        <f t="shared" si="14"/>
        <v>0</v>
      </c>
      <c r="Y34" s="41">
        <f t="shared" si="14"/>
        <v>0</v>
      </c>
      <c r="Z34" s="41">
        <f t="shared" si="14"/>
        <v>0</v>
      </c>
      <c r="AA34" s="41">
        <f t="shared" si="14"/>
        <v>0</v>
      </c>
      <c r="AB34" s="56">
        <f t="shared" si="14"/>
        <v>0</v>
      </c>
      <c r="AC34" s="36"/>
      <c r="AD34" s="118">
        <f t="shared" ref="AD34:BC34" si="15">SUM(AD30:AD30)-SUM(AD31:AD33)</f>
        <v>0.18075200000000002</v>
      </c>
      <c r="AE34" s="119">
        <f t="shared" si="15"/>
        <v>0.29916199999999948</v>
      </c>
      <c r="AF34" s="119">
        <f t="shared" si="15"/>
        <v>0.65275200000000044</v>
      </c>
      <c r="AG34" s="119">
        <f t="shared" si="15"/>
        <v>0.4432640000000001</v>
      </c>
      <c r="AH34" s="119">
        <f t="shared" si="15"/>
        <v>0.90090199999999943</v>
      </c>
      <c r="AI34" s="119">
        <f t="shared" si="15"/>
        <v>1.7232849999999988</v>
      </c>
      <c r="AJ34" s="119">
        <f t="shared" si="15"/>
        <v>1.6625840000000025</v>
      </c>
      <c r="AK34" s="119">
        <f t="shared" si="15"/>
        <v>1.8109359999999999</v>
      </c>
      <c r="AL34" s="119">
        <f t="shared" si="15"/>
        <v>3.2340560000000007</v>
      </c>
      <c r="AM34" s="119">
        <f t="shared" si="15"/>
        <v>1.3344449999999988</v>
      </c>
      <c r="AN34" s="119">
        <f t="shared" si="15"/>
        <v>1.2132240000000003</v>
      </c>
      <c r="AO34" s="119">
        <f t="shared" si="15"/>
        <v>1.2293779999999987</v>
      </c>
      <c r="AP34" s="119">
        <f t="shared" si="15"/>
        <v>1.4018140000000017</v>
      </c>
      <c r="AQ34" s="119">
        <f t="shared" si="15"/>
        <v>0.86012299999999975</v>
      </c>
      <c r="AR34" s="119">
        <f t="shared" si="15"/>
        <v>1.2778079999999994</v>
      </c>
      <c r="AS34" s="119">
        <f t="shared" si="15"/>
        <v>0.56281200000000098</v>
      </c>
      <c r="AT34" s="119">
        <f t="shared" si="15"/>
        <v>0.90071700000000021</v>
      </c>
      <c r="AU34" s="119">
        <f t="shared" si="15"/>
        <v>0.48339700000000008</v>
      </c>
      <c r="AV34" s="119">
        <f t="shared" si="15"/>
        <v>1.9927109999999999</v>
      </c>
      <c r="AW34" s="119">
        <f t="shared" si="15"/>
        <v>1.0336599999999998</v>
      </c>
      <c r="AX34" s="119">
        <f t="shared" si="15"/>
        <v>0</v>
      </c>
      <c r="AY34" s="119">
        <f t="shared" si="15"/>
        <v>0</v>
      </c>
      <c r="AZ34" s="119">
        <f t="shared" si="15"/>
        <v>0</v>
      </c>
      <c r="BA34" s="119">
        <f t="shared" si="15"/>
        <v>0</v>
      </c>
      <c r="BB34" s="119">
        <f t="shared" si="15"/>
        <v>0</v>
      </c>
      <c r="BC34" s="119">
        <f t="shared" si="15"/>
        <v>0</v>
      </c>
      <c r="BD34" s="214"/>
    </row>
    <row r="35" spans="2:56" ht="17.149999999999999" customHeight="1">
      <c r="B35" s="10" t="s">
        <v>67</v>
      </c>
      <c r="C35" s="64">
        <f t="shared" ref="C35:AB35" si="16">C5-SUM(C6,C13,C16,C17,C20,C30)</f>
        <v>1.1732760200000025E-2</v>
      </c>
      <c r="D35" s="25">
        <f t="shared" si="16"/>
        <v>1.1795163799999897E-2</v>
      </c>
      <c r="E35" s="25">
        <f t="shared" si="16"/>
        <v>9.3338728000000315E-3</v>
      </c>
      <c r="F35" s="25">
        <f t="shared" si="16"/>
        <v>5.9571189999998997E-3</v>
      </c>
      <c r="G35" s="25">
        <f t="shared" si="16"/>
        <v>8.0579926000000635E-3</v>
      </c>
      <c r="H35" s="25">
        <f t="shared" si="16"/>
        <v>3.2178272000000785E-3</v>
      </c>
      <c r="I35" s="25">
        <f t="shared" si="16"/>
        <v>7.1202795999999458E-3</v>
      </c>
      <c r="J35" s="25">
        <f t="shared" si="16"/>
        <v>1.2345762799999938E-2</v>
      </c>
      <c r="K35" s="46">
        <f t="shared" si="16"/>
        <v>9.51975220000012E-3</v>
      </c>
      <c r="L35" s="46">
        <f t="shared" si="16"/>
        <v>5.3057592000000098E-3</v>
      </c>
      <c r="M35" s="25">
        <f t="shared" si="16"/>
        <v>5.5792240000000215E-3</v>
      </c>
      <c r="N35" s="25">
        <f t="shared" si="16"/>
        <v>4.1103566000000036E-3</v>
      </c>
      <c r="O35" s="25">
        <f t="shared" si="16"/>
        <v>4.1404671999999976E-3</v>
      </c>
      <c r="P35" s="25">
        <f t="shared" si="16"/>
        <v>7.4182836000000196E-3</v>
      </c>
      <c r="Q35" s="25">
        <f t="shared" si="16"/>
        <v>7.6605550000000133E-3</v>
      </c>
      <c r="R35" s="25">
        <f t="shared" si="16"/>
        <v>5.4331731999999744E-3</v>
      </c>
      <c r="S35" s="25">
        <f t="shared" si="16"/>
        <v>1.3397808199999986E-2</v>
      </c>
      <c r="T35" s="25">
        <f t="shared" si="16"/>
        <v>4.0687502799999969E-2</v>
      </c>
      <c r="U35" s="25">
        <f t="shared" si="16"/>
        <v>2.8389880400000012E-2</v>
      </c>
      <c r="V35" s="25">
        <f t="shared" si="16"/>
        <v>3.7263466800000034E-2</v>
      </c>
      <c r="W35" s="25">
        <f t="shared" si="16"/>
        <v>0</v>
      </c>
      <c r="X35" s="25">
        <f t="shared" si="16"/>
        <v>0</v>
      </c>
      <c r="Y35" s="25">
        <f t="shared" si="16"/>
        <v>0</v>
      </c>
      <c r="Z35" s="25">
        <f t="shared" si="16"/>
        <v>0</v>
      </c>
      <c r="AA35" s="25">
        <f t="shared" si="16"/>
        <v>0</v>
      </c>
      <c r="AB35" s="26">
        <f t="shared" si="16"/>
        <v>0</v>
      </c>
      <c r="AC35" s="4"/>
      <c r="AD35" s="80">
        <f t="shared" ref="AD35:BC35" si="17">AD5-SUM(AD6,AD13,AD16,AD17,AD20,AD30)</f>
        <v>2.9712790000000098</v>
      </c>
      <c r="AE35" s="81">
        <f t="shared" si="17"/>
        <v>2.8188030000000026</v>
      </c>
      <c r="AF35" s="81">
        <f t="shared" si="17"/>
        <v>2.1466050000000223</v>
      </c>
      <c r="AG35" s="81">
        <f t="shared" si="17"/>
        <v>1.6038350000000321</v>
      </c>
      <c r="AH35" s="81">
        <f t="shared" si="17"/>
        <v>2.1792189999999323</v>
      </c>
      <c r="AI35" s="81">
        <f t="shared" si="17"/>
        <v>0.96046600000005355</v>
      </c>
      <c r="AJ35" s="81">
        <f t="shared" si="17"/>
        <v>2.4785300000000063</v>
      </c>
      <c r="AK35" s="81">
        <f t="shared" si="17"/>
        <v>4.4768369999999891</v>
      </c>
      <c r="AL35" s="81">
        <f t="shared" si="17"/>
        <v>3.8546119999999462</v>
      </c>
      <c r="AM35" s="81">
        <f t="shared" si="17"/>
        <v>2.2458950000000044</v>
      </c>
      <c r="AN35" s="81">
        <f t="shared" si="17"/>
        <v>2.6167269999999974</v>
      </c>
      <c r="AO35" s="81">
        <f t="shared" si="17"/>
        <v>2.3870320000000191</v>
      </c>
      <c r="AP35" s="81">
        <f t="shared" si="17"/>
        <v>2.2240150000000085</v>
      </c>
      <c r="AQ35" s="81">
        <f t="shared" si="17"/>
        <v>4.2214250000000106</v>
      </c>
      <c r="AR35" s="81">
        <f t="shared" si="17"/>
        <v>3.6794820000000072</v>
      </c>
      <c r="AS35" s="81">
        <f t="shared" si="17"/>
        <v>2.3921290000000255</v>
      </c>
      <c r="AT35" s="81">
        <f t="shared" si="17"/>
        <v>4.5811199999999985</v>
      </c>
      <c r="AU35" s="81">
        <f t="shared" si="17"/>
        <v>11.213866999999993</v>
      </c>
      <c r="AV35" s="81">
        <f t="shared" si="17"/>
        <v>7.4549989999999866</v>
      </c>
      <c r="AW35" s="81">
        <f t="shared" si="17"/>
        <v>8.2823619999999991</v>
      </c>
      <c r="AX35" s="81">
        <f t="shared" si="17"/>
        <v>0</v>
      </c>
      <c r="AY35" s="81">
        <f t="shared" si="17"/>
        <v>0</v>
      </c>
      <c r="AZ35" s="81">
        <f t="shared" si="17"/>
        <v>0</v>
      </c>
      <c r="BA35" s="81">
        <f t="shared" si="17"/>
        <v>0</v>
      </c>
      <c r="BB35" s="81">
        <f t="shared" si="17"/>
        <v>0</v>
      </c>
      <c r="BC35" s="81">
        <f t="shared" si="17"/>
        <v>0</v>
      </c>
      <c r="BD35" s="214"/>
    </row>
    <row r="36" spans="2:56">
      <c r="B36" s="5" t="s">
        <v>42</v>
      </c>
      <c r="C36" s="48">
        <f>1/$A$1*'[1]4407Exp'!$B$72</f>
        <v>0</v>
      </c>
      <c r="D36" s="12">
        <f>1/$A$1*'[1]4407Exp'!$C$72</f>
        <v>0</v>
      </c>
      <c r="E36" s="12">
        <f>1/$A$1*'[1]4407Exp'!$D$72</f>
        <v>0</v>
      </c>
      <c r="F36" s="12">
        <f>1/$A$1*'[1]4407Exp'!$E$72</f>
        <v>0</v>
      </c>
      <c r="G36" s="12">
        <f>1/$A$1*'[1]4407Exp'!$F$72</f>
        <v>8.2303200000000002E-5</v>
      </c>
      <c r="H36" s="12">
        <f>1/$A$1*'[1]4407Exp'!$G$72</f>
        <v>3.0426200000000002E-4</v>
      </c>
      <c r="I36" s="12">
        <f>1/$A$1*'[1]4407Exp'!$H$72</f>
        <v>1.5767919999999998E-3</v>
      </c>
      <c r="J36" s="38">
        <f>1/$A$1*'[1]4407Exp'!$I$72</f>
        <v>3.347512E-3</v>
      </c>
      <c r="K36" s="38">
        <f>1/$A$1*'[1]4407Exp'!$J$72</f>
        <v>1.9254508E-3</v>
      </c>
      <c r="L36" s="38">
        <f>1/$A$1*'[1]4407Exp'!K$72</f>
        <v>7.8257479999999991E-4</v>
      </c>
      <c r="M36" s="12">
        <f>1/$A$1*'[1]4407Exp'!L$72</f>
        <v>2.4295431999999994E-3</v>
      </c>
      <c r="N36" s="12">
        <f>1/$A$1*'[1]4407Exp'!M$72</f>
        <v>1.28667E-3</v>
      </c>
      <c r="O36" s="12">
        <f>1/$A$1*'[1]4407Exp'!N$72</f>
        <v>7.4999999999999991E-4</v>
      </c>
      <c r="P36" s="12">
        <f>1/$A$1*'[1]4407Exp'!O$72</f>
        <v>3.3545231999999999E-3</v>
      </c>
      <c r="Q36" s="12">
        <f>1/$A$1*'[1]4407Exp'!P$72</f>
        <v>2.5175709999999997E-3</v>
      </c>
      <c r="R36" s="12">
        <f>1/$A$1*'[1]4407Exp'!Q$72</f>
        <v>2.0217693999999998E-3</v>
      </c>
      <c r="S36" s="12">
        <f>1/$A$1*'[1]4407Exp'!R$72</f>
        <v>2.4405541999999994E-3</v>
      </c>
      <c r="T36" s="12">
        <f>1/$A$1*'[1]4407Exp'!S$72</f>
        <v>2.2641583999999998E-3</v>
      </c>
      <c r="U36" s="12">
        <f>1/$A$1*'[1]4407Exp'!T$72</f>
        <v>2.3717231999999997E-3</v>
      </c>
      <c r="V36" s="12">
        <f>1/$A$1*'[1]4407Exp'!U$72</f>
        <v>1.9386947999999995E-3</v>
      </c>
      <c r="W36" s="12">
        <f>1/$A$1*'[1]4407Exp'!V$72</f>
        <v>0</v>
      </c>
      <c r="X36" s="12">
        <f>1/$A$1*'[1]4407Exp'!W$72</f>
        <v>0</v>
      </c>
      <c r="Y36" s="12">
        <f>1/$A$1*'[1]4407Exp'!X$72</f>
        <v>0</v>
      </c>
      <c r="Z36" s="12">
        <f>1/$A$1*'[1]4407Exp'!Y$72</f>
        <v>0</v>
      </c>
      <c r="AA36" s="12">
        <f>1/$A$1*'[1]4407Exp'!Z$72</f>
        <v>0</v>
      </c>
      <c r="AB36" s="11">
        <f>1/$A$1*'[1]4407Exp'!AA$72</f>
        <v>0</v>
      </c>
      <c r="AC36" s="4"/>
      <c r="AD36" s="116">
        <f>'[1]4407Exp'!AB$72</f>
        <v>0</v>
      </c>
      <c r="AE36" s="117">
        <f>'[1]4407Exp'!AC$72</f>
        <v>0</v>
      </c>
      <c r="AF36" s="117">
        <f>'[1]4407Exp'!AD$72</f>
        <v>0</v>
      </c>
      <c r="AG36" s="117">
        <f>'[1]4407Exp'!AE$72</f>
        <v>0</v>
      </c>
      <c r="AH36" s="117">
        <f>'[1]4407Exp'!AF$72</f>
        <v>3.7425E-2</v>
      </c>
      <c r="AI36" s="117">
        <f>'[1]4407Exp'!AG$72</f>
        <v>0.102032</v>
      </c>
      <c r="AJ36" s="117">
        <f>'[1]4407Exp'!AH$72</f>
        <v>0.68896899999999994</v>
      </c>
      <c r="AK36" s="117">
        <f>'[1]4407Exp'!AI$72</f>
        <v>1.8961709999999998</v>
      </c>
      <c r="AL36" s="117">
        <f>'[1]4407Exp'!AJ$72</f>
        <v>0.93138299999999996</v>
      </c>
      <c r="AM36" s="117">
        <f>'[1]4407Exp'!AK$72</f>
        <v>0.49800299999999997</v>
      </c>
      <c r="AN36" s="117">
        <f>'[1]4407Exp'!AL$72</f>
        <v>1.3805129999999999</v>
      </c>
      <c r="AO36" s="117">
        <f>'[1]4407Exp'!AM$72</f>
        <v>1.057043</v>
      </c>
      <c r="AP36" s="117">
        <f>'[1]4407Exp'!AN$72</f>
        <v>0.50449199999999994</v>
      </c>
      <c r="AQ36" s="117">
        <f>'[1]4407Exp'!AO$72</f>
        <v>2.6284099999999997</v>
      </c>
      <c r="AR36" s="117">
        <f>'[1]4407Exp'!AP$72</f>
        <v>1.804157</v>
      </c>
      <c r="AS36" s="117">
        <f>'[1]4407Exp'!AQ$72</f>
        <v>1.157159</v>
      </c>
      <c r="AT36" s="117">
        <f>'[1]4407Exp'!AR$72</f>
        <v>1.4640529999999998</v>
      </c>
      <c r="AU36" s="117">
        <f>'[1]4407Exp'!AS$72</f>
        <v>1.558568</v>
      </c>
      <c r="AV36" s="117">
        <f>'[1]4407Exp'!AT$72</f>
        <v>1.7000899999999999</v>
      </c>
      <c r="AW36" s="117">
        <f>'[1]4407Exp'!AU$72</f>
        <v>1.326217</v>
      </c>
      <c r="AX36" s="117">
        <f>'[1]4407Exp'!AV$72</f>
        <v>0</v>
      </c>
      <c r="AY36" s="117">
        <f>'[1]4407Exp'!AW$72</f>
        <v>0</v>
      </c>
      <c r="AZ36" s="117">
        <f>'[1]4407Exp'!AX$72</f>
        <v>0</v>
      </c>
      <c r="BA36" s="117">
        <f>'[1]4407Exp'!AY$72</f>
        <v>0</v>
      </c>
      <c r="BB36" s="117">
        <f>'[1]4407Exp'!AZ$72</f>
        <v>0</v>
      </c>
      <c r="BC36" s="117">
        <f>'[1]4407Exp'!BA$72</f>
        <v>0</v>
      </c>
      <c r="BD36" s="214"/>
    </row>
    <row r="37" spans="2:56">
      <c r="B37" s="5" t="s">
        <v>62</v>
      </c>
      <c r="C37" s="48">
        <f>1/$A$1*'[1]4407Exp'!$B$41</f>
        <v>5.4165118E-3</v>
      </c>
      <c r="D37" s="12">
        <f>1/$A$1*'[1]4407Exp'!$C$41</f>
        <v>7.5312384000000001E-3</v>
      </c>
      <c r="E37" s="12">
        <f>1/$A$1*'[1]4407Exp'!$D$41</f>
        <v>7.2921561999999994E-3</v>
      </c>
      <c r="F37" s="12">
        <f>1/$A$1*'[1]4407Exp'!$E$41</f>
        <v>5.0531249999999995E-3</v>
      </c>
      <c r="G37" s="12">
        <f>1/$A$1*'[1]4407Exp'!$F$41</f>
        <v>7.0228073999999991E-3</v>
      </c>
      <c r="H37" s="12">
        <f>1/$A$1*'[1]4407Exp'!$G$41</f>
        <v>1.8019105999999999E-3</v>
      </c>
      <c r="I37" s="12">
        <f>1/$A$1*'[1]4407Exp'!$H$41</f>
        <v>2.1934681999999997E-3</v>
      </c>
      <c r="J37" s="38">
        <f>1/$A$1*'[1]4407Exp'!$I$41</f>
        <v>5.9592917999999996E-3</v>
      </c>
      <c r="K37" s="38">
        <f>1/$A$1*'[1]4407Exp'!$J$41</f>
        <v>3.1901799999999999E-3</v>
      </c>
      <c r="L37" s="38">
        <f>1/$A$1*'[1]4407Exp'!K$41</f>
        <v>2.0363111999999995E-3</v>
      </c>
      <c r="M37" s="12">
        <f>1/$A$1*'[1]4407Exp'!L$41</f>
        <v>1.2656531999999999E-3</v>
      </c>
      <c r="N37" s="12">
        <f>1/$A$1*'[1]4407Exp'!M$41</f>
        <v>6.6762219999999984E-4</v>
      </c>
      <c r="O37" s="12">
        <f>1/$A$1*'[1]4407Exp'!N$41</f>
        <v>7.1488620000000004E-4</v>
      </c>
      <c r="P37" s="12">
        <f>1/$A$1*'[1]4407Exp'!O$41</f>
        <v>7.2210599999999992E-4</v>
      </c>
      <c r="Q37" s="12">
        <f>1/$A$1*'[1]4407Exp'!P$41</f>
        <v>7.0806679999999987E-4</v>
      </c>
      <c r="R37" s="12">
        <f>1/$A$1*'[1]4407Exp'!Q$41</f>
        <v>8.7253039999999997E-4</v>
      </c>
      <c r="S37" s="12">
        <f>1/$A$1*'[1]4407Exp'!R$41</f>
        <v>3.0096639999999992E-4</v>
      </c>
      <c r="T37" s="12">
        <f>1/$A$1*'[1]4407Exp'!S$41</f>
        <v>1.6079979999999999E-4</v>
      </c>
      <c r="U37" s="12">
        <f>1/$A$1*'[1]4407Exp'!T$41</f>
        <v>1.8671799999999997E-4</v>
      </c>
      <c r="V37" s="12">
        <f>1/$A$1*'[1]4407Exp'!U$41</f>
        <v>8.1444159999999983E-4</v>
      </c>
      <c r="W37" s="12">
        <f>1/$A$1*'[1]4407Exp'!V$41</f>
        <v>0</v>
      </c>
      <c r="X37" s="12">
        <f>1/$A$1*'[1]4407Exp'!W$41</f>
        <v>0</v>
      </c>
      <c r="Y37" s="12">
        <f>1/$A$1*'[1]4407Exp'!X$41</f>
        <v>0</v>
      </c>
      <c r="Z37" s="12">
        <f>1/$A$1*'[1]4407Exp'!Y$41</f>
        <v>0</v>
      </c>
      <c r="AA37" s="12">
        <f>1/$A$1*'[1]4407Exp'!Z$41</f>
        <v>0</v>
      </c>
      <c r="AB37" s="11">
        <f>1/$A$1*'[1]4407Exp'!AA$41</f>
        <v>0</v>
      </c>
      <c r="AC37" s="4"/>
      <c r="AD37" s="116">
        <f>'[1]4407Exp'!AB$41</f>
        <v>1.2230399999999999</v>
      </c>
      <c r="AE37" s="117">
        <f>'[1]4407Exp'!AC$41</f>
        <v>1.6446229999999999</v>
      </c>
      <c r="AF37" s="117">
        <f>'[1]4407Exp'!AD$41</f>
        <v>1.4889749999999999</v>
      </c>
      <c r="AG37" s="117">
        <f>'[1]4407Exp'!AE$41</f>
        <v>1.272548</v>
      </c>
      <c r="AH37" s="117">
        <f>'[1]4407Exp'!AF$41</f>
        <v>1.7311920000000001</v>
      </c>
      <c r="AI37" s="117">
        <f>'[1]4407Exp'!AG$41</f>
        <v>0.41473699999999997</v>
      </c>
      <c r="AJ37" s="117">
        <f>'[1]4407Exp'!AH$41</f>
        <v>0.39093299999999997</v>
      </c>
      <c r="AK37" s="117">
        <f>'[1]4407Exp'!AI$41</f>
        <v>1.0406949999999999</v>
      </c>
      <c r="AL37" s="117">
        <f>'[1]4407Exp'!AJ$41</f>
        <v>0.64344000000000001</v>
      </c>
      <c r="AM37" s="117">
        <f>'[1]4407Exp'!AK$41</f>
        <v>0.56061099999999997</v>
      </c>
      <c r="AN37" s="117">
        <f>'[1]4407Exp'!AL$41</f>
        <v>0.33335100000000001</v>
      </c>
      <c r="AO37" s="117">
        <f>'[1]4407Exp'!AM$41</f>
        <v>0.17988799999999999</v>
      </c>
      <c r="AP37" s="117">
        <f>'[1]4407Exp'!AN$41</f>
        <v>0.42845099999999997</v>
      </c>
      <c r="AQ37" s="117">
        <f>'[1]4407Exp'!AO$41</f>
        <v>0.171815</v>
      </c>
      <c r="AR37" s="117">
        <f>'[1]4407Exp'!AP$41</f>
        <v>0.19999799999999998</v>
      </c>
      <c r="AS37" s="117">
        <f>'[1]4407Exp'!AQ$41</f>
        <v>0.20108899999999999</v>
      </c>
      <c r="AT37" s="117">
        <f>'[1]4407Exp'!AR$41</f>
        <v>0.146484</v>
      </c>
      <c r="AU37" s="117">
        <f>'[1]4407Exp'!AS$41</f>
        <v>8.2029999999999992E-2</v>
      </c>
      <c r="AV37" s="117">
        <f>'[1]4407Exp'!AT$41</f>
        <v>9.6013000000000001E-2</v>
      </c>
      <c r="AW37" s="117">
        <f>'[1]4407Exp'!AU$41</f>
        <v>0.315496</v>
      </c>
      <c r="AX37" s="117">
        <f>'[1]4407Exp'!AV$41</f>
        <v>0</v>
      </c>
      <c r="AY37" s="117">
        <f>'[1]4407Exp'!AW$41</f>
        <v>0</v>
      </c>
      <c r="AZ37" s="117">
        <f>'[1]4407Exp'!AX$41</f>
        <v>0</v>
      </c>
      <c r="BA37" s="117">
        <f>'[1]4407Exp'!AY$41</f>
        <v>0</v>
      </c>
      <c r="BB37" s="117">
        <f>'[1]4407Exp'!AZ$41</f>
        <v>0</v>
      </c>
      <c r="BC37" s="117">
        <f>'[1]4407Exp'!BA$41</f>
        <v>0</v>
      </c>
      <c r="BD37" s="214"/>
    </row>
    <row r="38" spans="2:56">
      <c r="B38" s="54" t="s">
        <v>40</v>
      </c>
      <c r="C38" s="48">
        <f>1/$A$1*'[1]4407Exp'!$B$108</f>
        <v>0</v>
      </c>
      <c r="D38" s="12">
        <f>1/$A$1*'[1]4407Exp'!$C$108</f>
        <v>1.8169199999999999E-5</v>
      </c>
      <c r="E38" s="12">
        <f>1/$A$1*'[1]4407Exp'!$D$108</f>
        <v>2.2460059999999997E-4</v>
      </c>
      <c r="F38" s="12">
        <f>1/$A$1*'[1]4407Exp'!$E$108</f>
        <v>1.2103419999999999E-4</v>
      </c>
      <c r="G38" s="12">
        <f>1/$A$1*'[1]4407Exp'!$F$108</f>
        <v>9.0390999999999996E-5</v>
      </c>
      <c r="H38" s="12">
        <f>1/$A$1*'[1]4407Exp'!$G$108</f>
        <v>4.9512399999999997E-5</v>
      </c>
      <c r="I38" s="12">
        <f>1/$A$1*'[1]4407Exp'!$H$108</f>
        <v>3.1969139999999996E-4</v>
      </c>
      <c r="J38" s="38">
        <f>1/$A$1*'[1]4407Exp'!$I$108</f>
        <v>1.2187140000000001E-4</v>
      </c>
      <c r="K38" s="38">
        <f>1/$A$1*'[1]4407Exp'!$J$108</f>
        <v>6.2012720000000001E-4</v>
      </c>
      <c r="L38" s="38">
        <f>1/$A$1*'[1]4407Exp'!K$108</f>
        <v>7.1257199999999986E-5</v>
      </c>
      <c r="M38" s="12">
        <f>1/$A$1*'[1]4407Exp'!L$108</f>
        <v>1.4541099999999999E-4</v>
      </c>
      <c r="N38" s="12">
        <f>1/$A$1*'[1]4407Exp'!M$108</f>
        <v>3.6399999999999997E-5</v>
      </c>
      <c r="O38" s="12">
        <f>1/$A$1*'[1]4407Exp'!N$108</f>
        <v>3.3611199999999987E-5</v>
      </c>
      <c r="P38" s="12">
        <f>1/$A$1*'[1]4407Exp'!O$108</f>
        <v>0</v>
      </c>
      <c r="Q38" s="12">
        <f>1/$A$1*'[1]4407Exp'!P$108</f>
        <v>1.2257895999999999E-3</v>
      </c>
      <c r="R38" s="12">
        <f>1/$A$1*'[1]4407Exp'!Q$108</f>
        <v>0</v>
      </c>
      <c r="S38" s="12">
        <f>1/$A$1*'[1]4407Exp'!R$108</f>
        <v>9.370131399999997E-3</v>
      </c>
      <c r="T38" s="12">
        <f>1/$A$1*'[1]4407Exp'!S$108</f>
        <v>3.5790017199999996E-2</v>
      </c>
      <c r="U38" s="12">
        <f>1/$A$1*'[1]4407Exp'!T$108</f>
        <v>2.4359239799999991E-2</v>
      </c>
      <c r="V38" s="12">
        <f>1/$A$1*'[1]4407Exp'!U$108</f>
        <v>3.2599396199999998E-2</v>
      </c>
      <c r="W38" s="12">
        <f>1/$A$1*'[1]4407Exp'!V$108</f>
        <v>0</v>
      </c>
      <c r="X38" s="12">
        <f>1/$A$1*'[1]4407Exp'!W$108</f>
        <v>0</v>
      </c>
      <c r="Y38" s="12">
        <f>1/$A$1*'[1]4407Exp'!X$108</f>
        <v>0</v>
      </c>
      <c r="Z38" s="12">
        <f>1/$A$1*'[1]4407Exp'!Y$108</f>
        <v>0</v>
      </c>
      <c r="AA38" s="12">
        <f>1/$A$1*'[1]4407Exp'!Z$108</f>
        <v>0</v>
      </c>
      <c r="AB38" s="11">
        <f>1/$A$1*'[1]4407Exp'!AA$108</f>
        <v>0</v>
      </c>
      <c r="AC38" s="4"/>
      <c r="AD38" s="116">
        <f>'[1]4407Exp'!AB$108</f>
        <v>0</v>
      </c>
      <c r="AE38" s="117">
        <f>'[1]4407Exp'!AC$108</f>
        <v>2.957E-3</v>
      </c>
      <c r="AF38" s="117">
        <f>'[1]4407Exp'!AD$108</f>
        <v>2.1932E-2</v>
      </c>
      <c r="AG38" s="117">
        <f>'[1]4407Exp'!AE$108</f>
        <v>3.3395999999999995E-2</v>
      </c>
      <c r="AH38" s="117">
        <f>'[1]4407Exp'!AF$108</f>
        <v>3.6630999999999997E-2</v>
      </c>
      <c r="AI38" s="117">
        <f>'[1]4407Exp'!AG$108</f>
        <v>2.2526999999999998E-2</v>
      </c>
      <c r="AJ38" s="117">
        <f>'[1]4407Exp'!AH$108</f>
        <v>7.5620999999999994E-2</v>
      </c>
      <c r="AK38" s="117">
        <f>'[1]4407Exp'!AI$108</f>
        <v>7.1216000000000002E-2</v>
      </c>
      <c r="AL38" s="117">
        <f>'[1]4407Exp'!AJ$108</f>
        <v>0.44931599999999999</v>
      </c>
      <c r="AM38" s="117">
        <f>'[1]4407Exp'!AK$108</f>
        <v>3.6587000000000001E-2</v>
      </c>
      <c r="AN38" s="117">
        <f>'[1]4407Exp'!AL$108</f>
        <v>1.2145999999999999E-2</v>
      </c>
      <c r="AO38" s="117">
        <f>'[1]4407Exp'!AM$108</f>
        <v>5.9800000000000001E-3</v>
      </c>
      <c r="AP38" s="117">
        <f>'[1]4407Exp'!AN$108</f>
        <v>2.3539999999999998E-3</v>
      </c>
      <c r="AQ38" s="117">
        <f>'[1]4407Exp'!AO$108</f>
        <v>0</v>
      </c>
      <c r="AR38" s="117">
        <f>'[1]4407Exp'!AP$108</f>
        <v>0.13630699999999998</v>
      </c>
      <c r="AS38" s="117">
        <f>'[1]4407Exp'!AQ$108</f>
        <v>0</v>
      </c>
      <c r="AT38" s="117">
        <f>'[1]4407Exp'!AR$108</f>
        <v>2.3858220000000001</v>
      </c>
      <c r="AU38" s="117">
        <f>'[1]4407Exp'!AS$108</f>
        <v>8.3921060000000001</v>
      </c>
      <c r="AV38" s="117">
        <f>'[1]4407Exp'!AT$108</f>
        <v>4.9551530000000001</v>
      </c>
      <c r="AW38" s="117">
        <f>'[1]4407Exp'!AU$108</f>
        <v>6.1786779999999997</v>
      </c>
      <c r="AX38" s="117">
        <f>'[1]4407Exp'!AV$108</f>
        <v>0</v>
      </c>
      <c r="AY38" s="117">
        <f>'[1]4407Exp'!AW$108</f>
        <v>0</v>
      </c>
      <c r="AZ38" s="117">
        <f>'[1]4407Exp'!AX$108</f>
        <v>0</v>
      </c>
      <c r="BA38" s="117">
        <f>'[1]4407Exp'!AY$108</f>
        <v>0</v>
      </c>
      <c r="BB38" s="117">
        <f>'[1]4407Exp'!AZ$108</f>
        <v>0</v>
      </c>
      <c r="BC38" s="117">
        <f>'[1]4407Exp'!BA$108</f>
        <v>0</v>
      </c>
      <c r="BD38" s="214"/>
    </row>
    <row r="39" spans="2:56">
      <c r="B39" s="5" t="s">
        <v>45</v>
      </c>
      <c r="C39" s="48">
        <f>1/$A$1*'[1]4407Exp'!$B$238</f>
        <v>1.0496500000000001E-3</v>
      </c>
      <c r="D39" s="12">
        <f>1/$A$1*'[1]4407Exp'!$C$238</f>
        <v>4.5273759999999997E-4</v>
      </c>
      <c r="E39" s="12">
        <f>1/$A$1*'[1]4407Exp'!$D$238</f>
        <v>2.295496E-4</v>
      </c>
      <c r="F39" s="12">
        <f>1/$A$1*'[1]4407Exp'!$E$238</f>
        <v>7.3876599999999983E-5</v>
      </c>
      <c r="G39" s="12">
        <f>1/$A$1*'[1]4407Exp'!$F$238</f>
        <v>3.1493560000000001E-4</v>
      </c>
      <c r="H39" s="12">
        <f>1/$A$1*'[1]4407Exp'!$G$238</f>
        <v>4.3825739999999998E-4</v>
      </c>
      <c r="I39" s="12">
        <f>1/$A$1*'[1]4407Exp'!$H$238</f>
        <v>1.7099250000000002E-3</v>
      </c>
      <c r="J39" s="38">
        <f>1/$A$1*'[1]4407Exp'!$I$238</f>
        <v>1.6234848000000002E-3</v>
      </c>
      <c r="K39" s="38">
        <f>1/$A$1*'[1]4407Exp'!$J$238</f>
        <v>1.5829575999999998E-3</v>
      </c>
      <c r="L39" s="38">
        <f>1/$A$1*'[1]4407Exp'!K$238</f>
        <v>7.1245579999999992E-4</v>
      </c>
      <c r="M39" s="12">
        <f>1/$A$1*'[1]4407Exp'!L$238</f>
        <v>7.6107919999999986E-4</v>
      </c>
      <c r="N39" s="12">
        <f>1/$A$1*'[1]4407Exp'!M$238</f>
        <v>9.5038019999999987E-4</v>
      </c>
      <c r="O39" s="12">
        <f>1/$A$1*'[1]4407Exp'!N$238</f>
        <v>1.0654783999999998E-3</v>
      </c>
      <c r="P39" s="12">
        <f>1/$A$1*'[1]4407Exp'!O$238</f>
        <v>2.0194929999999998E-3</v>
      </c>
      <c r="Q39" s="12">
        <f>1/$A$1*'[1]4407Exp'!P$238</f>
        <v>1.6690519999999999E-3</v>
      </c>
      <c r="R39" s="12">
        <f>1/$A$1*'[1]4407Exp'!Q$238</f>
        <v>1.4282253999999999E-3</v>
      </c>
      <c r="S39" s="12">
        <f>1/$A$1*'[1]4407Exp'!R$238</f>
        <v>4.9344539999999994E-4</v>
      </c>
      <c r="T39" s="12">
        <f>1/$A$1*'[1]4407Exp'!S$238</f>
        <v>1.2339823999999999E-3</v>
      </c>
      <c r="U39" s="12">
        <f>1/$A$1*'[1]4407Exp'!T$238</f>
        <v>7.5072479999999998E-4</v>
      </c>
      <c r="V39" s="12">
        <f>1/$A$1*'[1]4407Exp'!U$238</f>
        <v>1.1641265999999997E-3</v>
      </c>
      <c r="W39" s="12">
        <f>1/$A$1*'[1]4407Exp'!V$238</f>
        <v>0</v>
      </c>
      <c r="X39" s="12">
        <f>1/$A$1*'[1]4407Exp'!W$238</f>
        <v>0</v>
      </c>
      <c r="Y39" s="12">
        <f>1/$A$1*'[1]4407Exp'!X$238</f>
        <v>0</v>
      </c>
      <c r="Z39" s="12">
        <f>1/$A$1*'[1]4407Exp'!Y$238</f>
        <v>0</v>
      </c>
      <c r="AA39" s="12">
        <f>1/$A$1*'[1]4407Exp'!Z$238</f>
        <v>0</v>
      </c>
      <c r="AB39" s="11">
        <f>1/$A$1*'[1]4407Exp'!AA$238</f>
        <v>0</v>
      </c>
      <c r="AC39" s="4"/>
      <c r="AD39" s="116">
        <f>'[1]4407Exp'!AB$238</f>
        <v>0.29537599999999997</v>
      </c>
      <c r="AE39" s="117">
        <f>'[1]4407Exp'!AC$238</f>
        <v>0.133992</v>
      </c>
      <c r="AF39" s="117">
        <f>'[1]4407Exp'!AD$238</f>
        <v>8.4407999999999997E-2</v>
      </c>
      <c r="AG39" s="117">
        <f>'[1]4407Exp'!AE$238</f>
        <v>1.9994999999999999E-2</v>
      </c>
      <c r="AH39" s="117">
        <f>'[1]4407Exp'!AF$238</f>
        <v>0.158445</v>
      </c>
      <c r="AI39" s="117">
        <f>'[1]4407Exp'!AG$238</f>
        <v>0.16535900000000001</v>
      </c>
      <c r="AJ39" s="117">
        <f>'[1]4407Exp'!AH$238</f>
        <v>0.81298800000000004</v>
      </c>
      <c r="AK39" s="117">
        <f>'[1]4407Exp'!AI$238</f>
        <v>0.94189999999999996</v>
      </c>
      <c r="AL39" s="117">
        <f>'[1]4407Exp'!AJ$238</f>
        <v>0.74567099999999997</v>
      </c>
      <c r="AM39" s="117">
        <f>'[1]4407Exp'!AK$238</f>
        <v>0.43227199999999999</v>
      </c>
      <c r="AN39" s="117">
        <f>'[1]4407Exp'!AL$238</f>
        <v>0.36195699999999997</v>
      </c>
      <c r="AO39" s="117">
        <f>'[1]4407Exp'!AM$238</f>
        <v>0.441521</v>
      </c>
      <c r="AP39" s="117">
        <f>'[1]4407Exp'!AN$238</f>
        <v>0.390791</v>
      </c>
      <c r="AQ39" s="117">
        <f>'[1]4407Exp'!AO$238</f>
        <v>0.72715099999999999</v>
      </c>
      <c r="AR39" s="117">
        <f>'[1]4407Exp'!AP$238</f>
        <v>0.73984499999999997</v>
      </c>
      <c r="AS39" s="117">
        <f>'[1]4407Exp'!AQ$238</f>
        <v>0.47543299999999999</v>
      </c>
      <c r="AT39" s="117">
        <f>'[1]4407Exp'!AR$238</f>
        <v>0.23882099999999998</v>
      </c>
      <c r="AU39" s="117">
        <f>'[1]4407Exp'!AS$238</f>
        <v>0.48542799999999997</v>
      </c>
      <c r="AV39" s="117">
        <f>'[1]4407Exp'!AT$238</f>
        <v>0.30882399999999999</v>
      </c>
      <c r="AW39" s="117">
        <f>'[1]4407Exp'!AU$238</f>
        <v>0</v>
      </c>
      <c r="AX39" s="117">
        <f>'[1]4407Exp'!AV$238</f>
        <v>0</v>
      </c>
      <c r="AY39" s="117">
        <f>'[1]4407Exp'!AW$238</f>
        <v>0</v>
      </c>
      <c r="AZ39" s="117">
        <f>'[1]4407Exp'!AX$238</f>
        <v>0</v>
      </c>
      <c r="BA39" s="117">
        <f>'[1]4407Exp'!AY$238</f>
        <v>0</v>
      </c>
      <c r="BB39" s="117">
        <f>'[1]4407Exp'!AZ$238</f>
        <v>0</v>
      </c>
      <c r="BC39" s="117">
        <f>'[1]4407Exp'!BA$238</f>
        <v>0</v>
      </c>
      <c r="BD39" s="214"/>
    </row>
    <row r="40" spans="2:56" ht="13" thickBot="1">
      <c r="B40" s="6" t="s">
        <v>68</v>
      </c>
      <c r="C40" s="128">
        <f t="shared" ref="C40:M40" si="18">SUM(C35:C35)-SUM(C36:C39)</f>
        <v>5.2665984000000252E-3</v>
      </c>
      <c r="D40" s="129">
        <f t="shared" si="18"/>
        <v>3.7930185999998974E-3</v>
      </c>
      <c r="E40" s="129">
        <f t="shared" si="18"/>
        <v>1.5875664000000317E-3</v>
      </c>
      <c r="F40" s="129">
        <f t="shared" si="18"/>
        <v>7.0908319999990043E-4</v>
      </c>
      <c r="G40" s="129">
        <f t="shared" si="18"/>
        <v>5.4755540000006424E-4</v>
      </c>
      <c r="H40" s="129">
        <f t="shared" si="18"/>
        <v>6.2388480000007823E-4</v>
      </c>
      <c r="I40" s="129">
        <f t="shared" si="18"/>
        <v>1.3204029999999466E-3</v>
      </c>
      <c r="J40" s="130">
        <f t="shared" si="18"/>
        <v>1.2936027999999392E-3</v>
      </c>
      <c r="K40" s="130">
        <f t="shared" si="18"/>
        <v>2.2010366000001207E-3</v>
      </c>
      <c r="L40" s="130">
        <f t="shared" si="18"/>
        <v>1.70316020000001E-3</v>
      </c>
      <c r="M40" s="129">
        <f t="shared" si="18"/>
        <v>9.7753740000002236E-4</v>
      </c>
      <c r="N40" s="129">
        <f t="shared" ref="N40:AB40" si="19">SUM(N35:N35)-SUM(N36:N39)</f>
        <v>1.169284200000004E-3</v>
      </c>
      <c r="O40" s="129">
        <f t="shared" si="19"/>
        <v>1.5764913999999977E-3</v>
      </c>
      <c r="P40" s="129">
        <f t="shared" si="19"/>
        <v>1.3221614000000197E-3</v>
      </c>
      <c r="Q40" s="129">
        <f t="shared" si="19"/>
        <v>1.5400756000000142E-3</v>
      </c>
      <c r="R40" s="129">
        <f t="shared" si="19"/>
        <v>1.1106479999999745E-3</v>
      </c>
      <c r="S40" s="129">
        <f t="shared" si="19"/>
        <v>7.9271079999998842E-4</v>
      </c>
      <c r="T40" s="129">
        <f t="shared" si="19"/>
        <v>1.2385449999999729E-3</v>
      </c>
      <c r="U40" s="129">
        <f t="shared" si="19"/>
        <v>7.2147460000001815E-4</v>
      </c>
      <c r="V40" s="129">
        <f t="shared" si="19"/>
        <v>7.4680760000003094E-4</v>
      </c>
      <c r="W40" s="129">
        <f t="shared" si="19"/>
        <v>0</v>
      </c>
      <c r="X40" s="129">
        <f t="shared" si="19"/>
        <v>0</v>
      </c>
      <c r="Y40" s="129">
        <f t="shared" si="19"/>
        <v>0</v>
      </c>
      <c r="Z40" s="129">
        <f t="shared" si="19"/>
        <v>0</v>
      </c>
      <c r="AA40" s="129">
        <f t="shared" si="19"/>
        <v>0</v>
      </c>
      <c r="AB40" s="131">
        <f t="shared" si="19"/>
        <v>0</v>
      </c>
      <c r="AC40" s="132"/>
      <c r="AD40" s="125">
        <f t="shared" ref="AD40:BC40" si="20">SUM(AD35:AD35)-SUM(AD36:AD39)</f>
        <v>1.45286300000001</v>
      </c>
      <c r="AE40" s="126">
        <f t="shared" si="20"/>
        <v>1.0372310000000025</v>
      </c>
      <c r="AF40" s="126">
        <f t="shared" si="20"/>
        <v>0.55129000000002226</v>
      </c>
      <c r="AG40" s="126">
        <f t="shared" si="20"/>
        <v>0.27789600000003212</v>
      </c>
      <c r="AH40" s="126">
        <f t="shared" si="20"/>
        <v>0.21552599999993216</v>
      </c>
      <c r="AI40" s="126">
        <f t="shared" si="20"/>
        <v>0.25581100000005363</v>
      </c>
      <c r="AJ40" s="126">
        <f t="shared" si="20"/>
        <v>0.51001900000000644</v>
      </c>
      <c r="AK40" s="126">
        <f t="shared" si="20"/>
        <v>0.52685499999998919</v>
      </c>
      <c r="AL40" s="126">
        <f t="shared" si="20"/>
        <v>1.0848019999999465</v>
      </c>
      <c r="AM40" s="126">
        <f t="shared" si="20"/>
        <v>0.71842200000000456</v>
      </c>
      <c r="AN40" s="126">
        <f t="shared" si="20"/>
        <v>0.52875999999999745</v>
      </c>
      <c r="AO40" s="126">
        <f t="shared" si="20"/>
        <v>0.70260000000001899</v>
      </c>
      <c r="AP40" s="126">
        <f t="shared" si="20"/>
        <v>0.89792700000000858</v>
      </c>
      <c r="AQ40" s="126">
        <f t="shared" si="20"/>
        <v>0.6940490000000108</v>
      </c>
      <c r="AR40" s="126">
        <f t="shared" si="20"/>
        <v>0.79917500000000752</v>
      </c>
      <c r="AS40" s="126">
        <f t="shared" si="20"/>
        <v>0.55844800000002537</v>
      </c>
      <c r="AT40" s="126">
        <f t="shared" si="20"/>
        <v>0.3459399999999988</v>
      </c>
      <c r="AU40" s="126">
        <f t="shared" si="20"/>
        <v>0.695734999999992</v>
      </c>
      <c r="AV40" s="126">
        <f t="shared" si="20"/>
        <v>0.39491899999998736</v>
      </c>
      <c r="AW40" s="126">
        <f t="shared" si="20"/>
        <v>0.46197099999999924</v>
      </c>
      <c r="AX40" s="126">
        <f t="shared" si="20"/>
        <v>0</v>
      </c>
      <c r="AY40" s="126">
        <f t="shared" si="20"/>
        <v>0</v>
      </c>
      <c r="AZ40" s="126">
        <f t="shared" si="20"/>
        <v>0</v>
      </c>
      <c r="BA40" s="126">
        <f t="shared" si="20"/>
        <v>0</v>
      </c>
      <c r="BB40" s="126">
        <f t="shared" si="20"/>
        <v>0</v>
      </c>
      <c r="BC40" s="126">
        <f t="shared" si="20"/>
        <v>0</v>
      </c>
      <c r="BD40" s="214"/>
    </row>
    <row r="41" spans="2:56" ht="13" thickTop="1"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</row>
    <row r="42" spans="2:56">
      <c r="B42" s="218" t="s">
        <v>121</v>
      </c>
      <c r="C42" s="219">
        <f>1/$A$1*'[3]4407Imp'!B$56</f>
        <v>1.9999999999999995E-5</v>
      </c>
      <c r="D42" s="219">
        <f>1/$A$1*'[3]4407Imp'!C$56</f>
        <v>0</v>
      </c>
      <c r="E42" s="219">
        <f>1/$A$1*'[3]4407Imp'!D$56</f>
        <v>6.9099999999999999E-4</v>
      </c>
      <c r="F42" s="219">
        <f>1/$A$1*'[3]4407Imp'!E$56</f>
        <v>3.3499999999999996E-4</v>
      </c>
      <c r="G42" s="219">
        <f>1/$A$1*'[3]4407Imp'!F$56</f>
        <v>5.8699999999999996E-4</v>
      </c>
      <c r="H42" s="219">
        <f>1/$A$1*'[3]4407Imp'!G$56</f>
        <v>1.2439999999999999E-3</v>
      </c>
      <c r="I42" s="219">
        <f>1/$A$1*'[3]4407Imp'!H$56</f>
        <v>8.7150000000000005E-3</v>
      </c>
      <c r="J42" s="219">
        <f>1/$A$1*'[3]4407Imp'!I$56</f>
        <v>2.9079999999999996E-3</v>
      </c>
      <c r="K42" s="219">
        <f>1/$A$1*'[3]4407Imp'!J$56</f>
        <v>3.0039999999999993E-3</v>
      </c>
      <c r="L42" s="219">
        <f>1/$A$1*'[3]4407Imp'!K$56</f>
        <v>6.7499999999999982E-4</v>
      </c>
      <c r="M42" s="219">
        <f>1/$A$1*'[3]4407Imp'!L$56</f>
        <v>2.8849999999999995E-3</v>
      </c>
      <c r="N42" s="219">
        <f>1/$A$1*'[3]4407Imp'!M$56</f>
        <v>2.9169999999999995E-3</v>
      </c>
      <c r="O42" s="219">
        <f>1/$A$1*'[3]4407Imp'!N$56</f>
        <v>5.3039999999999997E-3</v>
      </c>
      <c r="P42" s="219">
        <f>1/$A$1*'[3]4407Imp'!O$56</f>
        <v>5.0409999999999986E-3</v>
      </c>
      <c r="Q42" s="219">
        <f>1/$A$1*'[3]4407Imp'!P$56</f>
        <v>6.0689228650344278E-3</v>
      </c>
      <c r="R42" s="219">
        <f>1/$A$1*'[3]4407Imp'!Q$56</f>
        <v>3.0661129271479758E-3</v>
      </c>
      <c r="S42" s="219">
        <f>1/$A$1*'[3]4407Imp'!R$56</f>
        <v>2.0026671497884447E-3</v>
      </c>
      <c r="T42" s="219">
        <f>1/$A$1*'[3]4407Imp'!S$56</f>
        <v>5.7890267431135499E-3</v>
      </c>
      <c r="U42" s="219">
        <f>1/$A$1*'[3]4407Imp'!T$56</f>
        <v>5.2349134315050104E-3</v>
      </c>
      <c r="V42" s="219">
        <f>1/$A$1*'[3]4407Imp'!U$56</f>
        <v>2.3915639519279512E-3</v>
      </c>
      <c r="W42" s="219">
        <f>1/$A$1*'[3]4407Imp'!V$56</f>
        <v>0</v>
      </c>
      <c r="X42" s="219">
        <f>1/$A$1*'[3]4407Imp'!W$56</f>
        <v>0</v>
      </c>
      <c r="Y42" s="219">
        <f>1/$A$1*'[3]4407Imp'!X$56</f>
        <v>0</v>
      </c>
      <c r="Z42" s="219">
        <f>1/$A$1*'[3]4407Imp'!Y$56</f>
        <v>0</v>
      </c>
      <c r="AA42" s="219">
        <f>1/$A$1*'[3]4407Imp'!Z$56</f>
        <v>0</v>
      </c>
      <c r="AB42" s="219">
        <f>1/$A$1*'[3]4407Imp'!AA$56</f>
        <v>0</v>
      </c>
      <c r="AD42" s="220">
        <f>'[3]4407Imp'!AB$56</f>
        <v>1.206E-2</v>
      </c>
      <c r="AE42" s="220">
        <f>'[3]4407Imp'!AC$56</f>
        <v>0</v>
      </c>
      <c r="AF42" s="220">
        <f>'[3]4407Imp'!AD$56</f>
        <v>0.32018199999999997</v>
      </c>
      <c r="AG42" s="220">
        <f>'[3]4407Imp'!AE$56</f>
        <v>0.17</v>
      </c>
      <c r="AH42" s="220">
        <f>'[3]4407Imp'!AF$56</f>
        <v>0.20899999999999999</v>
      </c>
      <c r="AI42" s="220">
        <f>'[3]4407Imp'!AG$56</f>
        <v>0.47400000000000003</v>
      </c>
      <c r="AJ42" s="220">
        <f>'[3]4407Imp'!AH$56</f>
        <v>3.3824649999999994</v>
      </c>
      <c r="AK42" s="220">
        <f>'[3]4407Imp'!AI$56</f>
        <v>1.1620379999999999</v>
      </c>
      <c r="AL42" s="220">
        <f>'[3]4407Imp'!AJ$56</f>
        <v>1.2456149999999997</v>
      </c>
      <c r="AM42" s="220">
        <f>'[3]4407Imp'!AK$56</f>
        <v>0.33520499999999998</v>
      </c>
      <c r="AN42" s="220">
        <f>'[3]4407Imp'!AL$56</f>
        <v>1.3686860000000001</v>
      </c>
      <c r="AO42" s="220">
        <f>'[3]4407Imp'!AM$56</f>
        <v>1.5246659999999999</v>
      </c>
      <c r="AP42" s="220">
        <f>'[3]4407Imp'!AN$56</f>
        <v>2.6074339999999996</v>
      </c>
      <c r="AQ42" s="220">
        <f>'[3]4407Imp'!AO$56</f>
        <v>2.3434360000000001</v>
      </c>
      <c r="AR42" s="220">
        <f>'[3]4407Imp'!AP$56</f>
        <v>2.8258209999999995</v>
      </c>
      <c r="AS42" s="220">
        <f>'[3]4407Imp'!AQ$56</f>
        <v>1.5935639999999998</v>
      </c>
      <c r="AT42" s="220">
        <f>'[3]4407Imp'!AR$56</f>
        <v>1.316546</v>
      </c>
      <c r="AU42" s="220">
        <f>'[3]4407Imp'!AS$56</f>
        <v>2.4150390000000002</v>
      </c>
      <c r="AV42" s="220">
        <f>'[3]4407Imp'!AT$56</f>
        <v>2.7161359999999997</v>
      </c>
      <c r="AW42" s="220">
        <f>'[3]4407Imp'!AU$56</f>
        <v>1.1457449999999998</v>
      </c>
      <c r="AX42" s="220">
        <f>'[3]4407Imp'!AV$56</f>
        <v>0</v>
      </c>
      <c r="AY42" s="220">
        <f>'[3]4407Imp'!AW$56</f>
        <v>0</v>
      </c>
      <c r="AZ42" s="220">
        <f>'[3]4407Imp'!AX$56</f>
        <v>0</v>
      </c>
      <c r="BA42" s="220">
        <f>'[3]4407Imp'!AY$56</f>
        <v>0</v>
      </c>
      <c r="BB42" s="220">
        <f>'[3]4407Imp'!AZ$56</f>
        <v>0</v>
      </c>
      <c r="BC42" s="220">
        <f>'[3]4407Imp'!BA$56</f>
        <v>0</v>
      </c>
    </row>
    <row r="43" spans="2:56">
      <c r="B43" s="218" t="s">
        <v>120</v>
      </c>
      <c r="C43" s="219">
        <f>1/$A$1*'[4]4407Imp'!B$56</f>
        <v>0</v>
      </c>
      <c r="D43" s="219">
        <f>1/$A$1*'[4]4407Imp'!C$56</f>
        <v>3.557414E-4</v>
      </c>
      <c r="E43" s="219">
        <f>1/$A$1*'[4]4407Imp'!D$56</f>
        <v>0</v>
      </c>
      <c r="F43" s="219">
        <f>1/$A$1*'[4]4407Imp'!E$56</f>
        <v>4.2709999999999996E-3</v>
      </c>
      <c r="G43" s="219">
        <f>1/$A$1*'[4]4407Imp'!F$56</f>
        <v>8.83E-4</v>
      </c>
      <c r="H43" s="219">
        <f>1/$A$1*'[4]4407Imp'!G$56</f>
        <v>9.5999999999999989E-5</v>
      </c>
      <c r="I43" s="219">
        <f>1/$A$1*'[4]4407Imp'!H$56</f>
        <v>1.1899999999999999E-4</v>
      </c>
      <c r="J43" s="219">
        <f>1/$A$1*'[4]4407Imp'!I$56</f>
        <v>1.8699999999999999E-4</v>
      </c>
      <c r="K43" s="219">
        <f>1/$A$1*'[4]4407Imp'!J$56</f>
        <v>3.5199999999999999E-4</v>
      </c>
      <c r="L43" s="219">
        <f>1/$A$1*'[4]4407Imp'!K$56</f>
        <v>1.2499999999999998E-4</v>
      </c>
      <c r="M43" s="219">
        <f>1/$A$1*'[4]4407Imp'!L$56</f>
        <v>8.1999999999999987E-5</v>
      </c>
      <c r="N43" s="219">
        <f>1/$A$1*'[4]4407Imp'!M$56</f>
        <v>3.59E-4</v>
      </c>
      <c r="O43" s="219">
        <f>1/$A$1*'[4]4407Imp'!N$56</f>
        <v>9.2999999999999997E-5</v>
      </c>
      <c r="P43" s="219">
        <f>1/$A$1*'[4]4407Imp'!O$56</f>
        <v>0</v>
      </c>
      <c r="Q43" s="219">
        <f>1/$A$1*'[4]4407Imp'!P$56</f>
        <v>0</v>
      </c>
      <c r="R43" s="219">
        <f>1/$A$1*'[4]4407Imp'!Q$56</f>
        <v>0</v>
      </c>
      <c r="S43" s="219">
        <f>1/$A$1*'[4]4407Imp'!R$56</f>
        <v>3.6209999999999997E-3</v>
      </c>
      <c r="T43" s="219">
        <f>1/$A$1*'[4]4407Imp'!S$56</f>
        <v>8.2699999999999996E-3</v>
      </c>
      <c r="U43" s="219">
        <f>1/$A$1*'[4]4407Imp'!T$56</f>
        <v>1.6212000000000001E-2</v>
      </c>
      <c r="V43" s="219">
        <f>1/$A$1*'[4]4407Imp'!U$56</f>
        <v>1.7514999999999999E-2</v>
      </c>
      <c r="W43" s="219">
        <f>1/$A$1*'[4]4407Imp'!V$56</f>
        <v>0</v>
      </c>
      <c r="X43" s="219">
        <f>1/$A$1*'[4]4407Imp'!W$56</f>
        <v>0</v>
      </c>
      <c r="Y43" s="219">
        <f>1/$A$1*'[4]4407Imp'!X$56</f>
        <v>0</v>
      </c>
      <c r="Z43" s="219">
        <f>1/$A$1*'[4]4407Imp'!Y$56</f>
        <v>0</v>
      </c>
      <c r="AA43" s="219">
        <f>1/$A$1*'[4]4407Imp'!Z$56</f>
        <v>0</v>
      </c>
      <c r="AB43" s="219">
        <f>1/$A$1*'[4]4407Imp'!AA$56</f>
        <v>0</v>
      </c>
      <c r="AD43" s="220">
        <f>'[4]4407Imp'!AB$56</f>
        <v>0</v>
      </c>
      <c r="AE43" s="220">
        <f>'[4]4407Imp'!AC$56</f>
        <v>7.3165999999999995E-2</v>
      </c>
      <c r="AF43" s="220">
        <f>'[4]4407Imp'!AD$56</f>
        <v>0</v>
      </c>
      <c r="AG43" s="220">
        <f>'[4]4407Imp'!AE$56</f>
        <v>1.3336189999999999</v>
      </c>
      <c r="AH43" s="220">
        <f>'[4]4407Imp'!AF$56</f>
        <v>0.355688</v>
      </c>
      <c r="AI43" s="220">
        <f>'[4]4407Imp'!AG$56</f>
        <v>3.0202999999999997E-2</v>
      </c>
      <c r="AJ43" s="220">
        <f>'[4]4407Imp'!AH$56</f>
        <v>4.8080999999999999E-2</v>
      </c>
      <c r="AK43" s="220">
        <f>'[4]4407Imp'!AI$56</f>
        <v>7.5278999999999999E-2</v>
      </c>
      <c r="AL43" s="220">
        <f>'[4]4407Imp'!AJ$56</f>
        <v>0.21148499999999998</v>
      </c>
      <c r="AM43" s="220">
        <f>'[4]4407Imp'!AK$56</f>
        <v>5.8546999999999995E-2</v>
      </c>
      <c r="AN43" s="220">
        <f>'[4]4407Imp'!AL$56</f>
        <v>2.1298999999999998E-2</v>
      </c>
      <c r="AO43" s="220">
        <f>'[4]4407Imp'!AM$56</f>
        <v>0.209254</v>
      </c>
      <c r="AP43" s="220">
        <f>'[4]4407Imp'!AN$56</f>
        <v>1.8398999999999999E-2</v>
      </c>
      <c r="AQ43" s="220">
        <f>'[4]4407Imp'!AO$56</f>
        <v>0</v>
      </c>
      <c r="AR43" s="220">
        <f>'[4]4407Imp'!AP$56</f>
        <v>0</v>
      </c>
      <c r="AS43" s="220">
        <f>'[4]4407Imp'!AQ$56</f>
        <v>0</v>
      </c>
      <c r="AT43" s="220">
        <f>'[4]4407Imp'!AR$56</f>
        <v>1.3593569999999999</v>
      </c>
      <c r="AU43" s="220">
        <f>'[4]4407Imp'!AS$56</f>
        <v>3.52006</v>
      </c>
      <c r="AV43" s="220">
        <f>'[4]4407Imp'!AT$56</f>
        <v>5.9498239999999996</v>
      </c>
      <c r="AW43" s="220">
        <f>'[4]4407Imp'!AU$56</f>
        <v>5.5449029999999997</v>
      </c>
      <c r="AX43" s="220">
        <f>'[4]4407Imp'!AV$56</f>
        <v>0</v>
      </c>
      <c r="AY43" s="220">
        <f>'[4]4407Imp'!AW$56</f>
        <v>0</v>
      </c>
      <c r="AZ43" s="220">
        <f>'[4]4407Imp'!AX$56</f>
        <v>0</v>
      </c>
      <c r="BA43" s="220">
        <f>'[4]4407Imp'!AY$56</f>
        <v>0</v>
      </c>
      <c r="BB43" s="220">
        <f>'[4]4407Imp'!AZ$56</f>
        <v>0</v>
      </c>
      <c r="BC43" s="220">
        <f>'[4]4407Imp'!BA$56</f>
        <v>0</v>
      </c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D71"/>
  <sheetViews>
    <sheetView workbookViewId="0">
      <pane xSplit="2" ySplit="5" topLeftCell="C6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f>[2]RWE!$A$8</f>
        <v>1.9</v>
      </c>
      <c r="B1" s="30"/>
    </row>
    <row r="2" spans="1:56" ht="16" thickTop="1">
      <c r="B2" s="260" t="s">
        <v>113</v>
      </c>
      <c r="C2" s="248" t="s">
        <v>17</v>
      </c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50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28" t="s">
        <v>12</v>
      </c>
      <c r="C5" s="106">
        <f>1/$A$1*'[1]4408Exp'!$B$263</f>
        <v>0.11342035319999999</v>
      </c>
      <c r="D5" s="107">
        <f>1/$A$1*'[1]4408Exp'!$C$263</f>
        <v>0.1177917748</v>
      </c>
      <c r="E5" s="107">
        <f>1/$A$1*'[1]4408Exp'!$D$263</f>
        <v>8.8980585399999979E-2</v>
      </c>
      <c r="F5" s="107">
        <f>1/$A$1*'[1]4408Exp'!$E$263</f>
        <v>9.1592856599999967E-2</v>
      </c>
      <c r="G5" s="107">
        <f>1/$A$1*'[1]4408Exp'!$F$263</f>
        <v>9.8774229399999983E-2</v>
      </c>
      <c r="H5" s="107">
        <f>1/$A$1*'[1]4408Exp'!$G$263</f>
        <v>0.11321204159999994</v>
      </c>
      <c r="I5" s="107">
        <f>1/$A$1*'[1]4408Exp'!$H$263</f>
        <v>9.91469668E-2</v>
      </c>
      <c r="J5" s="108">
        <f>1/$A$1*'[1]4408Exp'!$I$263</f>
        <v>0.1078523768</v>
      </c>
      <c r="K5" s="108">
        <f>1/$A$1*'[1]4408Exp'!$J$263</f>
        <v>0.10823498839999997</v>
      </c>
      <c r="L5" s="108">
        <f>1/$A$1*'[1]4408Exp'!K$263</f>
        <v>5.8590258999999999E-2</v>
      </c>
      <c r="M5" s="108">
        <f>1/$A$1*'[1]4408Exp'!L$263</f>
        <v>7.6810634599999983E-2</v>
      </c>
      <c r="N5" s="108">
        <f>1/$A$1*'[1]4408Exp'!M$263</f>
        <v>6.6935992199999989E-2</v>
      </c>
      <c r="O5" s="108">
        <f>1/$A$1*'[1]4408Exp'!N$263</f>
        <v>9.6271447999999982E-2</v>
      </c>
      <c r="P5" s="108">
        <f>1/$A$1*'[1]4408Exp'!O$263</f>
        <v>5.7028515599999996E-2</v>
      </c>
      <c r="Q5" s="108">
        <f>1/$A$1*'[1]4408Exp'!P$263</f>
        <v>6.6446550799999976E-2</v>
      </c>
      <c r="R5" s="108">
        <f>1/$A$1*'[1]4408Exp'!Q$263</f>
        <v>8.5618094799999989E-2</v>
      </c>
      <c r="S5" s="108">
        <f>1/$A$1*'[1]4408Exp'!R$263</f>
        <v>0.1013074678</v>
      </c>
      <c r="T5" s="108">
        <f>1/$A$1*'[1]4408Exp'!S$263</f>
        <v>5.4677936199999992E-2</v>
      </c>
      <c r="U5" s="108">
        <f>1/$A$1*'[1]4408Exp'!T$263</f>
        <v>5.7299314799999994E-2</v>
      </c>
      <c r="V5" s="108">
        <f>1/$A$1*'[1]4408Exp'!U$263</f>
        <v>5.3564461999999993E-2</v>
      </c>
      <c r="W5" s="108">
        <f>1/$A$1*'[1]4408Exp'!V$263</f>
        <v>0</v>
      </c>
      <c r="X5" s="108">
        <f>1/$A$1*'[1]4408Exp'!W$263</f>
        <v>0</v>
      </c>
      <c r="Y5" s="108">
        <f>1/$A$1*'[1]4408Exp'!X$263</f>
        <v>0</v>
      </c>
      <c r="Z5" s="108">
        <f>1/$A$1*'[1]4408Exp'!Y$263</f>
        <v>0</v>
      </c>
      <c r="AA5" s="108">
        <f>1/$A$1*'[1]4408Exp'!Z$263</f>
        <v>0</v>
      </c>
      <c r="AB5" s="109">
        <f>1/$A$1*'[1]4408Exp'!AA$263</f>
        <v>0</v>
      </c>
      <c r="AC5" s="18"/>
      <c r="AD5" s="112">
        <f>'[1]4408Exp'!AB$263</f>
        <v>45.814872000000001</v>
      </c>
      <c r="AE5" s="113">
        <f>'[1]4408Exp'!AC$263</f>
        <v>50.332180999999999</v>
      </c>
      <c r="AF5" s="113">
        <f>'[1]4408Exp'!AD$263</f>
        <v>42.256565999999985</v>
      </c>
      <c r="AG5" s="113">
        <f>'[1]4408Exp'!AE$263</f>
        <v>49.485579999999999</v>
      </c>
      <c r="AH5" s="113">
        <f>'[1]4408Exp'!AF$263</f>
        <v>55.994264000000015</v>
      </c>
      <c r="AI5" s="113">
        <f>'[1]4408Exp'!AG$263</f>
        <v>64.654798999999997</v>
      </c>
      <c r="AJ5" s="113">
        <f>'[1]4408Exp'!AH$263</f>
        <v>60.339884999999981</v>
      </c>
      <c r="AK5" s="113">
        <f>'[1]4408Exp'!AI$263</f>
        <v>71.08192099999998</v>
      </c>
      <c r="AL5" s="113">
        <f>'[1]4408Exp'!AJ$263</f>
        <v>76.215690999999993</v>
      </c>
      <c r="AM5" s="113">
        <f>'[1]4408Exp'!AK$263</f>
        <v>37.464265999999988</v>
      </c>
      <c r="AN5" s="113">
        <f>'[1]4408Exp'!AL$263</f>
        <v>48.344570999999995</v>
      </c>
      <c r="AO5" s="113">
        <f>'[1]4408Exp'!AM$263</f>
        <v>47.359847000000009</v>
      </c>
      <c r="AP5" s="113">
        <f>'[1]4408Exp'!AN$263</f>
        <v>46.867945999999996</v>
      </c>
      <c r="AQ5" s="113">
        <f>'[1]4408Exp'!AO$263</f>
        <v>44.147311000000009</v>
      </c>
      <c r="AR5" s="113">
        <f>'[1]4408Exp'!AP$263</f>
        <v>48.484856000000001</v>
      </c>
      <c r="AS5" s="113">
        <f>'[1]4408Exp'!AQ$263</f>
        <v>45.460523999999999</v>
      </c>
      <c r="AT5" s="113">
        <f>'[1]4408Exp'!AR$263</f>
        <v>45.659732999999996</v>
      </c>
      <c r="AU5" s="113">
        <f>'[1]4408Exp'!AS$263</f>
        <v>39.177633</v>
      </c>
      <c r="AV5" s="113">
        <f>'[1]4408Exp'!AT$263</f>
        <v>42.677653000000007</v>
      </c>
      <c r="AW5" s="113">
        <f>'[1]4408Exp'!AU$263</f>
        <v>33.807693</v>
      </c>
      <c r="AX5" s="113">
        <f>'[1]4408Exp'!AV$263</f>
        <v>0</v>
      </c>
      <c r="AY5" s="113">
        <f>'[1]4408Exp'!AW$263</f>
        <v>0</v>
      </c>
      <c r="AZ5" s="113">
        <f>'[1]4408Exp'!AX$263</f>
        <v>0</v>
      </c>
      <c r="BA5" s="113">
        <f>'[1]4408Exp'!AY$263</f>
        <v>0</v>
      </c>
      <c r="BB5" s="113">
        <f>'[1]4408Exp'!AZ$263</f>
        <v>0</v>
      </c>
      <c r="BC5" s="113">
        <f>'[1]4408Exp'!BA$263</f>
        <v>0</v>
      </c>
      <c r="BD5" s="214"/>
    </row>
    <row r="6" spans="1:56" ht="17.149999999999999" customHeight="1" thickTop="1">
      <c r="B6" s="53" t="s">
        <v>16</v>
      </c>
      <c r="C6" s="47">
        <f>1/$A$1*'[1]4408Exp'!$B$266</f>
        <v>1.73053902E-2</v>
      </c>
      <c r="D6" s="33">
        <f>1/$A$1*'[1]4408Exp'!$C$266</f>
        <v>1.6912232399999998E-2</v>
      </c>
      <c r="E6" s="33">
        <f>1/$A$1*'[1]4408Exp'!$D$266</f>
        <v>1.2264958999999999E-2</v>
      </c>
      <c r="F6" s="33">
        <f>1/$A$1*'[1]4408Exp'!$E$266</f>
        <v>1.3481487599999998E-2</v>
      </c>
      <c r="G6" s="33">
        <f>1/$A$1*'[1]4408Exp'!$F$266</f>
        <v>1.02078354E-2</v>
      </c>
      <c r="H6" s="33">
        <f>1/$A$1*'[1]4408Exp'!$G$266</f>
        <v>1.6041944799999999E-2</v>
      </c>
      <c r="I6" s="33">
        <f>1/$A$1*'[1]4408Exp'!$H$266</f>
        <v>1.0849183799999997E-2</v>
      </c>
      <c r="J6" s="34">
        <f>1/$A$1*'[1]4408Exp'!$I$266</f>
        <v>1.3185818799999997E-2</v>
      </c>
      <c r="K6" s="34">
        <f>1/$A$1*'[1]4408Exp'!$J$266</f>
        <v>1.63404864E-2</v>
      </c>
      <c r="L6" s="34">
        <f>1/$A$1*'[1]4408Exp'!K$266</f>
        <v>8.7770115999999971E-3</v>
      </c>
      <c r="M6" s="33">
        <f>1/$A$1*'[1]4408Exp'!L$266</f>
        <v>1.1292930599999999E-2</v>
      </c>
      <c r="N6" s="33">
        <f>1/$A$1*'[1]4408Exp'!M$266</f>
        <v>8.5435111999999994E-3</v>
      </c>
      <c r="O6" s="33">
        <f>1/$A$1*'[1]4408Exp'!N$266</f>
        <v>4.0720814399999999E-2</v>
      </c>
      <c r="P6" s="33">
        <f>1/$A$1*'[1]4408Exp'!O$266</f>
        <v>8.2286189999999978E-3</v>
      </c>
      <c r="Q6" s="33">
        <f>1/$A$1*'[1]4408Exp'!P$266</f>
        <v>8.9843081999999991E-3</v>
      </c>
      <c r="R6" s="33">
        <f>1/$A$1*'[1]4408Exp'!Q$266</f>
        <v>3.1593060799999996E-2</v>
      </c>
      <c r="S6" s="33">
        <f>1/$A$1*'[1]4408Exp'!R$266</f>
        <v>4.9420683199999982E-2</v>
      </c>
      <c r="T6" s="33">
        <f>1/$A$1*'[1]4408Exp'!S$266</f>
        <v>8.0026725999999982E-3</v>
      </c>
      <c r="U6" s="33">
        <f>1/$A$1*'[1]4408Exp'!T$266</f>
        <v>5.4564271999999999E-3</v>
      </c>
      <c r="V6" s="33">
        <f>1/$A$1*'[1]4408Exp'!U$266</f>
        <v>8.0742185999999987E-3</v>
      </c>
      <c r="W6" s="33">
        <f>1/$A$1*'[1]4408Exp'!V$266</f>
        <v>0</v>
      </c>
      <c r="X6" s="33">
        <f>1/$A$1*'[1]4408Exp'!W$266</f>
        <v>0</v>
      </c>
      <c r="Y6" s="33">
        <f>1/$A$1*'[1]4408Exp'!X$266</f>
        <v>0</v>
      </c>
      <c r="Z6" s="33">
        <f>1/$A$1*'[1]4408Exp'!Y$266</f>
        <v>0</v>
      </c>
      <c r="AA6" s="33">
        <f>1/$A$1*'[1]4408Exp'!Z$266</f>
        <v>0</v>
      </c>
      <c r="AB6" s="55">
        <f>1/$A$1*'[1]4408Exp'!AA$266</f>
        <v>0</v>
      </c>
      <c r="AC6" s="15"/>
      <c r="AD6" s="114">
        <f>'[1]4408Exp'!AB$266</f>
        <v>5.4959999999999996</v>
      </c>
      <c r="AE6" s="115">
        <f>'[1]4408Exp'!AC$266</f>
        <v>4.8020819999999995</v>
      </c>
      <c r="AF6" s="115">
        <f>'[1]4408Exp'!AD$266</f>
        <v>3.8391039999999998</v>
      </c>
      <c r="AG6" s="115">
        <f>'[1]4408Exp'!AE$266</f>
        <v>5.2633409999999996</v>
      </c>
      <c r="AH6" s="115">
        <f>'[1]4408Exp'!AF$266</f>
        <v>4.1897149999999996</v>
      </c>
      <c r="AI6" s="115">
        <f>'[1]4408Exp'!AG$266</f>
        <v>6.6972810000000003</v>
      </c>
      <c r="AJ6" s="115">
        <f>'[1]4408Exp'!AH$266</f>
        <v>4.9575519999999997</v>
      </c>
      <c r="AK6" s="115">
        <f>'[1]4408Exp'!AI$266</f>
        <v>5.5073439999999998</v>
      </c>
      <c r="AL6" s="115">
        <f>'[1]4408Exp'!AJ$266</f>
        <v>8.846763000000001</v>
      </c>
      <c r="AM6" s="115">
        <f>'[1]4408Exp'!AK$266</f>
        <v>3.7022049999999997</v>
      </c>
      <c r="AN6" s="115">
        <f>'[1]4408Exp'!AL$266</f>
        <v>6.3835100000000002</v>
      </c>
      <c r="AO6" s="115">
        <f>'[1]4408Exp'!AM$266</f>
        <v>5.9049989999999992</v>
      </c>
      <c r="AP6" s="115">
        <f>'[1]4408Exp'!AN$266</f>
        <v>8.4022469999999991</v>
      </c>
      <c r="AQ6" s="115">
        <f>'[1]4408Exp'!AO$266</f>
        <v>5.3141879999999997</v>
      </c>
      <c r="AR6" s="115">
        <f>'[1]4408Exp'!AP$266</f>
        <v>5.7825119999999997</v>
      </c>
      <c r="AS6" s="115">
        <f>'[1]4408Exp'!AQ$266</f>
        <v>8.4352459999999994</v>
      </c>
      <c r="AT6" s="115">
        <f>'[1]4408Exp'!AR$266</f>
        <v>9.2629219999999979</v>
      </c>
      <c r="AU6" s="115">
        <f>'[1]4408Exp'!AS$266</f>
        <v>5.9752949999999991</v>
      </c>
      <c r="AV6" s="115">
        <f>'[1]4408Exp'!AT$266</f>
        <v>4.0995699999999999</v>
      </c>
      <c r="AW6" s="115">
        <f>'[1]4408Exp'!AU$266</f>
        <v>4.9564639999999995</v>
      </c>
      <c r="AX6" s="115">
        <f>'[1]4408Exp'!AV$266</f>
        <v>0</v>
      </c>
      <c r="AY6" s="115">
        <f>'[1]4408Exp'!AW$266</f>
        <v>0</v>
      </c>
      <c r="AZ6" s="115">
        <f>'[1]4408Exp'!AX$266</f>
        <v>0</v>
      </c>
      <c r="BA6" s="115">
        <f>'[1]4408Exp'!AY$266</f>
        <v>0</v>
      </c>
      <c r="BB6" s="115">
        <f>'[1]4408Exp'!AZ$266</f>
        <v>0</v>
      </c>
      <c r="BC6" s="115">
        <f>'[1]4408Exp'!BA$266</f>
        <v>0</v>
      </c>
      <c r="BD6" s="214"/>
    </row>
    <row r="7" spans="1:56">
      <c r="B7" s="5" t="s">
        <v>41</v>
      </c>
      <c r="C7" s="48">
        <f>1/$A$1*'[1]4408Exp'!$B$75</f>
        <v>2.4412919999999995E-4</v>
      </c>
      <c r="D7" s="12">
        <f>1/$A$1*'[1]4408Exp'!$C$75</f>
        <v>5.5438039999999996E-4</v>
      </c>
      <c r="E7" s="12">
        <f>1/$A$1*'[1]4408Exp'!$D$75</f>
        <v>1.6457867999999998E-3</v>
      </c>
      <c r="F7" s="12">
        <f>1/$A$1*'[1]4408Exp'!$E$75</f>
        <v>1.7495617999999996E-3</v>
      </c>
      <c r="G7" s="12">
        <f>1/$A$1*'[1]4408Exp'!$F$75</f>
        <v>1.0287423999999997E-3</v>
      </c>
      <c r="H7" s="12">
        <f>1/$A$1*'[1]4408Exp'!$G$75</f>
        <v>2.6226354E-3</v>
      </c>
      <c r="I7" s="12">
        <f>1/$A$1*'[1]4408Exp'!$H$75</f>
        <v>8.183419999999999E-4</v>
      </c>
      <c r="J7" s="38">
        <f>1/$A$1*'[1]4408Exp'!$I$75</f>
        <v>2.3408349999999999E-3</v>
      </c>
      <c r="K7" s="38">
        <f>1/$A$1*'[1]4408Exp'!$J$75</f>
        <v>2.2687727999999999E-3</v>
      </c>
      <c r="L7" s="38">
        <f>1/$A$1*'[1]4408Exp'!K$75</f>
        <v>1.3258951999999995E-3</v>
      </c>
      <c r="M7" s="12">
        <f>1/$A$1*'[1]4408Exp'!L$75</f>
        <v>1.6202031999999996E-3</v>
      </c>
      <c r="N7" s="12">
        <f>1/$A$1*'[1]4408Exp'!M$75</f>
        <v>1.4556681999999997E-3</v>
      </c>
      <c r="O7" s="12">
        <f>1/$A$1*'[1]4408Exp'!N$75</f>
        <v>3.6880815999999991E-3</v>
      </c>
      <c r="P7" s="12">
        <f>1/$A$1*'[1]4408Exp'!O$75</f>
        <v>2.6230371999999996E-3</v>
      </c>
      <c r="Q7" s="12">
        <f>1/$A$1*'[1]4408Exp'!P$75</f>
        <v>2.8269233999999991E-3</v>
      </c>
      <c r="R7" s="12">
        <f>1/$A$1*'[1]4408Exp'!Q$75</f>
        <v>2.4559933999999998E-3</v>
      </c>
      <c r="S7" s="12">
        <f>1/$A$1*'[1]4408Exp'!R$75</f>
        <v>1.9826127999999998E-3</v>
      </c>
      <c r="T7" s="12">
        <f>1/$A$1*'[1]4408Exp'!S$75</f>
        <v>1.6122833999999999E-3</v>
      </c>
      <c r="U7" s="12">
        <f>1/$A$1*'[1]4408Exp'!T$75</f>
        <v>1.0791437999999999E-3</v>
      </c>
      <c r="V7" s="12">
        <f>1/$A$1*'[1]4408Exp'!U$75</f>
        <v>1.4853061999999997E-3</v>
      </c>
      <c r="W7" s="12">
        <f>1/$A$1*'[1]4408Exp'!V$75</f>
        <v>0</v>
      </c>
      <c r="X7" s="12">
        <f>1/$A$1*'[1]4408Exp'!W$75</f>
        <v>0</v>
      </c>
      <c r="Y7" s="12">
        <f>1/$A$1*'[1]4408Exp'!X$75</f>
        <v>0</v>
      </c>
      <c r="Z7" s="12">
        <f>1/$A$1*'[1]4408Exp'!Y$75</f>
        <v>0</v>
      </c>
      <c r="AA7" s="12">
        <f>1/$A$1*'[1]4408Exp'!Z$75</f>
        <v>0</v>
      </c>
      <c r="AB7" s="11">
        <f>1/$A$1*'[1]4408Exp'!AA$75</f>
        <v>0</v>
      </c>
      <c r="AC7" s="4"/>
      <c r="AD7" s="116">
        <f>'[1]4408Exp'!AB$75</f>
        <v>8.1420999999999993E-2</v>
      </c>
      <c r="AE7" s="117">
        <f>'[1]4408Exp'!AC$75</f>
        <v>0.15087299999999998</v>
      </c>
      <c r="AF7" s="117">
        <f>'[1]4408Exp'!AD$75</f>
        <v>0.49335299999999999</v>
      </c>
      <c r="AG7" s="117">
        <f>'[1]4408Exp'!AE$75</f>
        <v>0.61765300000000001</v>
      </c>
      <c r="AH7" s="117">
        <f>'[1]4408Exp'!AF$75</f>
        <v>0.379299</v>
      </c>
      <c r="AI7" s="117">
        <f>'[1]4408Exp'!AG$75</f>
        <v>1.0014939999999999</v>
      </c>
      <c r="AJ7" s="117">
        <f>'[1]4408Exp'!AH$75</f>
        <v>0.31350499999999998</v>
      </c>
      <c r="AK7" s="117">
        <f>'[1]4408Exp'!AI$75</f>
        <v>1.2069509999999999</v>
      </c>
      <c r="AL7" s="117">
        <f>'[1]4408Exp'!AJ$75</f>
        <v>1.6052649999999999</v>
      </c>
      <c r="AM7" s="117">
        <f>'[1]4408Exp'!AK$75</f>
        <v>0.63014300000000001</v>
      </c>
      <c r="AN7" s="117">
        <f>'[1]4408Exp'!AL$75</f>
        <v>0.71911399999999992</v>
      </c>
      <c r="AO7" s="117">
        <f>'[1]4408Exp'!AM$75</f>
        <v>0.72940799999999995</v>
      </c>
      <c r="AP7" s="117">
        <f>'[1]4408Exp'!AN$75</f>
        <v>2.046726</v>
      </c>
      <c r="AQ7" s="117">
        <f>'[1]4408Exp'!AO$75</f>
        <v>1.4227829999999999</v>
      </c>
      <c r="AR7" s="117">
        <f>'[1]4408Exp'!AP$75</f>
        <v>1.5277129999999999</v>
      </c>
      <c r="AS7" s="117">
        <f>'[1]4408Exp'!AQ$75</f>
        <v>1.2618149999999999</v>
      </c>
      <c r="AT7" s="117">
        <f>'[1]4408Exp'!AR$75</f>
        <v>1.075229</v>
      </c>
      <c r="AU7" s="117">
        <f>'[1]4408Exp'!AS$75</f>
        <v>0.93792199999999992</v>
      </c>
      <c r="AV7" s="117">
        <f>'[1]4408Exp'!AT$75</f>
        <v>0.64949499999999993</v>
      </c>
      <c r="AW7" s="117">
        <f>'[1]4408Exp'!AU$75</f>
        <v>0.81379400000000002</v>
      </c>
      <c r="AX7" s="117">
        <f>'[1]4408Exp'!AV$75</f>
        <v>0</v>
      </c>
      <c r="AY7" s="117">
        <f>'[1]4408Exp'!AW$75</f>
        <v>0</v>
      </c>
      <c r="AZ7" s="117">
        <f>'[1]4408Exp'!AX$75</f>
        <v>0</v>
      </c>
      <c r="BA7" s="117">
        <f>'[1]4408Exp'!AY$75</f>
        <v>0</v>
      </c>
      <c r="BB7" s="117">
        <f>'[1]4408Exp'!AZ$75</f>
        <v>0</v>
      </c>
      <c r="BC7" s="117">
        <f>'[1]4408Exp'!BA$75</f>
        <v>0</v>
      </c>
      <c r="BD7" s="214"/>
    </row>
    <row r="8" spans="1:56">
      <c r="B8" s="5" t="s">
        <v>64</v>
      </c>
      <c r="C8" s="48">
        <f>1/$A$1*'[1]4408Exp'!$B$237</f>
        <v>1.3247127599999999E-2</v>
      </c>
      <c r="D8" s="12">
        <f>1/$A$1*'[1]4408Exp'!$C$237</f>
        <v>1.2596051999999998E-2</v>
      </c>
      <c r="E8" s="12">
        <f>1/$A$1*'[1]4408Exp'!$D$237</f>
        <v>9.4693423999999988E-3</v>
      </c>
      <c r="F8" s="12">
        <f>1/$A$1*'[1]4408Exp'!$E$237</f>
        <v>1.1151118999999999E-2</v>
      </c>
      <c r="G8" s="12">
        <f>1/$A$1*'[1]4408Exp'!$F$237</f>
        <v>8.3798777999999994E-3</v>
      </c>
      <c r="H8" s="12">
        <f>1/$A$1*'[1]4408Exp'!$G$237</f>
        <v>1.0104812199999997E-2</v>
      </c>
      <c r="I8" s="12">
        <f>1/$A$1*'[1]4408Exp'!$H$237</f>
        <v>8.7816819999999973E-3</v>
      </c>
      <c r="J8" s="38">
        <f>1/$A$1*'[1]4408Exp'!$I$237</f>
        <v>6.5985275999999992E-3</v>
      </c>
      <c r="K8" s="38">
        <f>1/$A$1*'[1]4408Exp'!$J$237</f>
        <v>8.3584269999999999E-3</v>
      </c>
      <c r="L8" s="38">
        <f>1/$A$1*'[1]4408Exp'!K$237</f>
        <v>4.3066715999999991E-3</v>
      </c>
      <c r="M8" s="12">
        <f>1/$A$1*'[1]4408Exp'!L$237</f>
        <v>8.3171073999999991E-3</v>
      </c>
      <c r="N8" s="12">
        <f>1/$A$1*'[1]4408Exp'!M$237</f>
        <v>4.2235017999999996E-3</v>
      </c>
      <c r="O8" s="12">
        <f>1/$A$1*'[1]4408Exp'!N$237</f>
        <v>3.2832925999999991E-3</v>
      </c>
      <c r="P8" s="12">
        <f>1/$A$1*'[1]4408Exp'!O$237</f>
        <v>2.4273017999999992E-3</v>
      </c>
      <c r="Q8" s="12">
        <f>1/$A$1*'[1]4408Exp'!P$237</f>
        <v>3.2615001999999997E-3</v>
      </c>
      <c r="R8" s="12">
        <f>1/$A$1*'[1]4408Exp'!Q$237</f>
        <v>3.0785916000000001E-3</v>
      </c>
      <c r="S8" s="12">
        <f>1/$A$1*'[1]4408Exp'!R$237</f>
        <v>1.3528689999999998E-3</v>
      </c>
      <c r="T8" s="12">
        <f>1/$A$1*'[1]4408Exp'!S$237</f>
        <v>7.7368339999999997E-4</v>
      </c>
      <c r="U8" s="12">
        <f>1/$A$1*'[1]4408Exp'!T$237</f>
        <v>8.9690439999999983E-4</v>
      </c>
      <c r="V8" s="12">
        <f>1/$A$1*'[1]4408Exp'!U$237</f>
        <v>7.448699999999998E-4</v>
      </c>
      <c r="W8" s="12">
        <f>1/$A$1*'[1]4408Exp'!V$237</f>
        <v>0</v>
      </c>
      <c r="X8" s="12">
        <f>1/$A$1*'[1]4408Exp'!W$237</f>
        <v>0</v>
      </c>
      <c r="Y8" s="12">
        <f>1/$A$1*'[1]4408Exp'!X$237</f>
        <v>0</v>
      </c>
      <c r="Z8" s="12">
        <f>1/$A$1*'[1]4408Exp'!Y$237</f>
        <v>0</v>
      </c>
      <c r="AA8" s="12">
        <f>1/$A$1*'[1]4408Exp'!Z$237</f>
        <v>0</v>
      </c>
      <c r="AB8" s="11">
        <f>1/$A$1*'[1]4408Exp'!AA$237</f>
        <v>0</v>
      </c>
      <c r="AC8" s="4"/>
      <c r="AD8" s="116">
        <f>'[1]4408Exp'!AB$237</f>
        <v>4.0833379999999995</v>
      </c>
      <c r="AE8" s="117">
        <f>'[1]4408Exp'!AC$237</f>
        <v>3.6086679999999998</v>
      </c>
      <c r="AF8" s="117">
        <f>'[1]4408Exp'!AD$237</f>
        <v>3.2256320000000001</v>
      </c>
      <c r="AG8" s="117">
        <f>'[1]4408Exp'!AE$237</f>
        <v>4.5033539999999999</v>
      </c>
      <c r="AH8" s="117">
        <f>'[1]4408Exp'!AF$237</f>
        <v>3.5860460000000001</v>
      </c>
      <c r="AI8" s="117">
        <f>'[1]4408Exp'!AG$237</f>
        <v>4.9606880000000002</v>
      </c>
      <c r="AJ8" s="117">
        <f>'[1]4408Exp'!AH$237</f>
        <v>4.3032409999999999</v>
      </c>
      <c r="AK8" s="117">
        <f>'[1]4408Exp'!AI$237</f>
        <v>3.6838150000000001</v>
      </c>
      <c r="AL8" s="117">
        <f>'[1]4408Exp'!AJ$237</f>
        <v>5.901224</v>
      </c>
      <c r="AM8" s="117">
        <f>'[1]4408Exp'!AK$237</f>
        <v>2.4524279999999998</v>
      </c>
      <c r="AN8" s="117">
        <f>'[1]4408Exp'!AL$237</f>
        <v>4.7909090000000001</v>
      </c>
      <c r="AO8" s="117">
        <f>'[1]4408Exp'!AM$237</f>
        <v>3.0021610000000001</v>
      </c>
      <c r="AP8" s="117">
        <f>'[1]4408Exp'!AN$237</f>
        <v>2.414987</v>
      </c>
      <c r="AQ8" s="117">
        <f>'[1]4408Exp'!AO$237</f>
        <v>1.5718239999999999</v>
      </c>
      <c r="AR8" s="117">
        <f>'[1]4408Exp'!AP$237</f>
        <v>2.272027</v>
      </c>
      <c r="AS8" s="117">
        <f>'[1]4408Exp'!AQ$237</f>
        <v>1.9025399999999999</v>
      </c>
      <c r="AT8" s="117">
        <f>'[1]4408Exp'!AR$237</f>
        <v>0.78197699999999992</v>
      </c>
      <c r="AU8" s="117">
        <f>'[1]4408Exp'!AS$237</f>
        <v>0.79842799999999992</v>
      </c>
      <c r="AV8" s="117">
        <f>'[1]4408Exp'!AT$237</f>
        <v>1.006956</v>
      </c>
      <c r="AW8" s="117">
        <f>'[1]4408Exp'!AU$237</f>
        <v>0</v>
      </c>
      <c r="AX8" s="117">
        <f>'[1]4408Exp'!AV$237</f>
        <v>0</v>
      </c>
      <c r="AY8" s="117">
        <f>'[1]4408Exp'!AW$237</f>
        <v>0</v>
      </c>
      <c r="AZ8" s="117">
        <f>'[1]4408Exp'!AX$237</f>
        <v>0</v>
      </c>
      <c r="BA8" s="117">
        <f>'[1]4408Exp'!AY$237</f>
        <v>0</v>
      </c>
      <c r="BB8" s="117">
        <f>'[1]4408Exp'!AZ$237</f>
        <v>0</v>
      </c>
      <c r="BC8" s="117">
        <f>'[1]4408Exp'!BA$237</f>
        <v>0</v>
      </c>
      <c r="BD8" s="214"/>
    </row>
    <row r="9" spans="1:56">
      <c r="B9" s="8" t="s">
        <v>15</v>
      </c>
      <c r="C9" s="49">
        <f t="shared" ref="C9:M9" si="2">SUM(C6:C6)-SUM(C7:C8)</f>
        <v>3.8141334000000009E-3</v>
      </c>
      <c r="D9" s="39">
        <f t="shared" si="2"/>
        <v>3.7617999999999992E-3</v>
      </c>
      <c r="E9" s="39">
        <f t="shared" si="2"/>
        <v>1.1498298000000001E-3</v>
      </c>
      <c r="F9" s="39">
        <f t="shared" si="2"/>
        <v>5.8080679999999996E-4</v>
      </c>
      <c r="G9" s="39">
        <f t="shared" si="2"/>
        <v>7.9921520000000162E-4</v>
      </c>
      <c r="H9" s="39">
        <f t="shared" si="2"/>
        <v>3.3144972000000023E-3</v>
      </c>
      <c r="I9" s="39">
        <f t="shared" si="2"/>
        <v>1.2491598E-3</v>
      </c>
      <c r="J9" s="40">
        <f t="shared" si="2"/>
        <v>4.2464561999999983E-3</v>
      </c>
      <c r="K9" s="40">
        <f t="shared" si="2"/>
        <v>5.713286599999999E-3</v>
      </c>
      <c r="L9" s="40">
        <f t="shared" si="2"/>
        <v>3.1444447999999982E-3</v>
      </c>
      <c r="M9" s="39">
        <f t="shared" si="2"/>
        <v>1.3556200000000001E-3</v>
      </c>
      <c r="N9" s="39">
        <f t="shared" ref="N9:AB9" si="3">SUM(N6:N6)-SUM(N7:N8)</f>
        <v>2.8643412000000004E-3</v>
      </c>
      <c r="O9" s="39">
        <f t="shared" si="3"/>
        <v>3.3749440200000001E-2</v>
      </c>
      <c r="P9" s="39">
        <f t="shared" si="3"/>
        <v>3.1782799999999986E-3</v>
      </c>
      <c r="Q9" s="39">
        <f t="shared" si="3"/>
        <v>2.8958846000000007E-3</v>
      </c>
      <c r="R9" s="39">
        <f t="shared" si="3"/>
        <v>2.6058475799999994E-2</v>
      </c>
      <c r="S9" s="39">
        <f t="shared" si="3"/>
        <v>4.6085201399999984E-2</v>
      </c>
      <c r="T9" s="39">
        <f t="shared" si="3"/>
        <v>5.6167057999999982E-3</v>
      </c>
      <c r="U9" s="39">
        <f t="shared" si="3"/>
        <v>3.480379E-3</v>
      </c>
      <c r="V9" s="39">
        <f t="shared" si="3"/>
        <v>5.8440423999999991E-3</v>
      </c>
      <c r="W9" s="39">
        <f t="shared" si="3"/>
        <v>0</v>
      </c>
      <c r="X9" s="39">
        <f t="shared" si="3"/>
        <v>0</v>
      </c>
      <c r="Y9" s="39">
        <f t="shared" si="3"/>
        <v>0</v>
      </c>
      <c r="Z9" s="39">
        <f t="shared" si="3"/>
        <v>0</v>
      </c>
      <c r="AA9" s="39">
        <f t="shared" si="3"/>
        <v>0</v>
      </c>
      <c r="AB9" s="67">
        <f t="shared" si="3"/>
        <v>0</v>
      </c>
      <c r="AC9" s="4"/>
      <c r="AD9" s="118">
        <f t="shared" ref="AD9:BC9" si="4">SUM(AD6:AD6)-SUM(AD7:AD8)</f>
        <v>1.3312410000000003</v>
      </c>
      <c r="AE9" s="119">
        <f t="shared" si="4"/>
        <v>1.0425409999999999</v>
      </c>
      <c r="AF9" s="119">
        <f t="shared" si="4"/>
        <v>0.12011899999999986</v>
      </c>
      <c r="AG9" s="119">
        <f t="shared" si="4"/>
        <v>0.14233399999999996</v>
      </c>
      <c r="AH9" s="119">
        <f t="shared" si="4"/>
        <v>0.22436999999999951</v>
      </c>
      <c r="AI9" s="119">
        <f t="shared" si="4"/>
        <v>0.73509899999999995</v>
      </c>
      <c r="AJ9" s="119">
        <f t="shared" si="4"/>
        <v>0.34080599999999972</v>
      </c>
      <c r="AK9" s="119">
        <f t="shared" si="4"/>
        <v>0.61657799999999963</v>
      </c>
      <c r="AL9" s="119">
        <f t="shared" si="4"/>
        <v>1.3402740000000009</v>
      </c>
      <c r="AM9" s="119">
        <f t="shared" si="4"/>
        <v>0.61963400000000002</v>
      </c>
      <c r="AN9" s="119">
        <f t="shared" si="4"/>
        <v>0.8734869999999999</v>
      </c>
      <c r="AO9" s="119">
        <f t="shared" si="4"/>
        <v>2.1734299999999993</v>
      </c>
      <c r="AP9" s="119">
        <f t="shared" si="4"/>
        <v>3.9405339999999995</v>
      </c>
      <c r="AQ9" s="119">
        <f t="shared" si="4"/>
        <v>2.3195809999999999</v>
      </c>
      <c r="AR9" s="119">
        <f t="shared" si="4"/>
        <v>1.9827719999999998</v>
      </c>
      <c r="AS9" s="119">
        <f t="shared" si="4"/>
        <v>5.2708909999999998</v>
      </c>
      <c r="AT9" s="119">
        <f t="shared" si="4"/>
        <v>7.4057159999999982</v>
      </c>
      <c r="AU9" s="119">
        <f t="shared" si="4"/>
        <v>4.2389449999999993</v>
      </c>
      <c r="AV9" s="119">
        <f t="shared" si="4"/>
        <v>2.4431190000000003</v>
      </c>
      <c r="AW9" s="119">
        <f t="shared" si="4"/>
        <v>4.1426699999999999</v>
      </c>
      <c r="AX9" s="119">
        <f t="shared" si="4"/>
        <v>0</v>
      </c>
      <c r="AY9" s="119">
        <f t="shared" si="4"/>
        <v>0</v>
      </c>
      <c r="AZ9" s="119">
        <f t="shared" si="4"/>
        <v>0</v>
      </c>
      <c r="BA9" s="119">
        <f t="shared" si="4"/>
        <v>0</v>
      </c>
      <c r="BB9" s="119">
        <f t="shared" si="4"/>
        <v>0</v>
      </c>
      <c r="BC9" s="119">
        <f t="shared" si="4"/>
        <v>0</v>
      </c>
      <c r="BD9" s="214"/>
    </row>
    <row r="10" spans="1:56" ht="17.149999999999999" customHeight="1">
      <c r="B10" s="17" t="s">
        <v>50</v>
      </c>
      <c r="C10" s="29">
        <f>1/$A$1*'[1]4408Exp'!$B$268</f>
        <v>8.7371675999999999E-3</v>
      </c>
      <c r="D10" s="31">
        <f>1/$A$1*'[1]4408Exp'!$C$268</f>
        <v>6.6989019999999988E-3</v>
      </c>
      <c r="E10" s="31">
        <f>1/$A$1*'[1]4408Exp'!$D$268</f>
        <v>9.7674107999999992E-3</v>
      </c>
      <c r="F10" s="31">
        <f>1/$A$1*'[1]4408Exp'!$E$268</f>
        <v>7.4329443999999988E-3</v>
      </c>
      <c r="G10" s="31">
        <f>1/$A$1*'[1]4408Exp'!$F$268</f>
        <v>1.0648125599999999E-2</v>
      </c>
      <c r="H10" s="31">
        <f>1/$A$1*'[1]4408Exp'!$G$268</f>
        <v>8.8233165999999988E-3</v>
      </c>
      <c r="I10" s="31">
        <f>1/$A$1*'[1]4408Exp'!$H$268</f>
        <v>1.0328299799999998E-2</v>
      </c>
      <c r="J10" s="35">
        <f>1/$A$1*'[1]4408Exp'!$I$268</f>
        <v>1.0290629999999997E-2</v>
      </c>
      <c r="K10" s="35">
        <f>1/$A$1*'[1]4408Exp'!$J$268</f>
        <v>1.05709142E-2</v>
      </c>
      <c r="L10" s="35">
        <f>1/$A$1*'[1]4408Exp'!K$268</f>
        <v>7.369418E-3</v>
      </c>
      <c r="M10" s="31">
        <f>1/$A$1*'[1]4408Exp'!L$268</f>
        <v>6.6028927999999976E-3</v>
      </c>
      <c r="N10" s="31">
        <f>1/$A$1*'[1]4408Exp'!M$268</f>
        <v>6.2267645999999986E-3</v>
      </c>
      <c r="O10" s="31">
        <f>1/$A$1*'[1]4408Exp'!N$268</f>
        <v>8.6797353999999993E-3</v>
      </c>
      <c r="P10" s="31">
        <f>1/$A$1*'[1]4408Exp'!O$268</f>
        <v>5.5541835999999992E-3</v>
      </c>
      <c r="Q10" s="31">
        <f>1/$A$1*'[1]4408Exp'!P$268</f>
        <v>9.0210385999999979E-3</v>
      </c>
      <c r="R10" s="31">
        <f>1/$A$1*'[1]4408Exp'!Q$268</f>
        <v>6.6590061999999995E-3</v>
      </c>
      <c r="S10" s="31">
        <f>1/$A$1*'[1]4408Exp'!R$268</f>
        <v>5.6089221999999989E-3</v>
      </c>
      <c r="T10" s="31">
        <f>1/$A$1*'[1]4408Exp'!S$268</f>
        <v>6.2708744000000002E-3</v>
      </c>
      <c r="U10" s="31">
        <f>1/$A$1*'[1]4408Exp'!T$268</f>
        <v>6.2167965999999986E-3</v>
      </c>
      <c r="V10" s="31">
        <f>1/$A$1*'[1]4408Exp'!U$268</f>
        <v>4.3113405999999988E-3</v>
      </c>
      <c r="W10" s="31">
        <f>1/$A$1*'[1]4408Exp'!V$268</f>
        <v>0</v>
      </c>
      <c r="X10" s="31">
        <f>1/$A$1*'[1]4408Exp'!W$268</f>
        <v>0</v>
      </c>
      <c r="Y10" s="31">
        <f>1/$A$1*'[1]4408Exp'!X$268</f>
        <v>0</v>
      </c>
      <c r="Z10" s="31">
        <f>1/$A$1*'[1]4408Exp'!Y$268</f>
        <v>0</v>
      </c>
      <c r="AA10" s="31">
        <f>1/$A$1*'[1]4408Exp'!Z$268</f>
        <v>0</v>
      </c>
      <c r="AB10" s="57">
        <f>1/$A$1*'[1]4408Exp'!AA$268</f>
        <v>0</v>
      </c>
      <c r="AC10" s="15"/>
      <c r="AD10" s="120">
        <f>'[1]4408Exp'!AB$268</f>
        <v>3.2159519999999997</v>
      </c>
      <c r="AE10" s="121">
        <f>'[1]4408Exp'!AC$268</f>
        <v>2.2947380000000002</v>
      </c>
      <c r="AF10" s="121">
        <f>'[1]4408Exp'!AD$268</f>
        <v>3.146369</v>
      </c>
      <c r="AG10" s="121">
        <f>'[1]4408Exp'!AE$268</f>
        <v>2.5216909999999997</v>
      </c>
      <c r="AH10" s="121">
        <f>'[1]4408Exp'!AF$268</f>
        <v>4.5738059999999994</v>
      </c>
      <c r="AI10" s="121">
        <f>'[1]4408Exp'!AG$268</f>
        <v>4.3806149999999997</v>
      </c>
      <c r="AJ10" s="121">
        <f>'[1]4408Exp'!AH$268</f>
        <v>5.5746529999999996</v>
      </c>
      <c r="AK10" s="121">
        <f>'[1]4408Exp'!AI$268</f>
        <v>6.4490609999999995</v>
      </c>
      <c r="AL10" s="121">
        <f>'[1]4408Exp'!AJ$268</f>
        <v>6.3714679999999992</v>
      </c>
      <c r="AM10" s="121">
        <f>'[1]4408Exp'!AK$268</f>
        <v>4.2358479999999998</v>
      </c>
      <c r="AN10" s="121">
        <f>'[1]4408Exp'!AL$268</f>
        <v>3.6449699999999998</v>
      </c>
      <c r="AO10" s="121">
        <f>'[1]4408Exp'!AM$268</f>
        <v>4.4548100000000002</v>
      </c>
      <c r="AP10" s="121">
        <f>'[1]4408Exp'!AN$268</f>
        <v>6.4228730000000001</v>
      </c>
      <c r="AQ10" s="121">
        <f>'[1]4408Exp'!AO$268</f>
        <v>5.1926589999999999</v>
      </c>
      <c r="AR10" s="121">
        <f>'[1]4408Exp'!AP$268</f>
        <v>6.1575759999999997</v>
      </c>
      <c r="AS10" s="121">
        <f>'[1]4408Exp'!AQ$268</f>
        <v>4.1649500000000002</v>
      </c>
      <c r="AT10" s="121">
        <f>'[1]4408Exp'!AR$268</f>
        <v>3.7577689999999997</v>
      </c>
      <c r="AU10" s="121">
        <f>'[1]4408Exp'!AS$268</f>
        <v>4.2930630000000001</v>
      </c>
      <c r="AV10" s="121">
        <f>'[1]4408Exp'!AT$268</f>
        <v>4.642925</v>
      </c>
      <c r="AW10" s="121">
        <f>'[1]4408Exp'!AU$268</f>
        <v>0.61291800000000007</v>
      </c>
      <c r="AX10" s="121">
        <f>'[1]4408Exp'!AV$268</f>
        <v>0</v>
      </c>
      <c r="AY10" s="121">
        <f>'[1]4408Exp'!AW$268</f>
        <v>0</v>
      </c>
      <c r="AZ10" s="121">
        <f>'[1]4408Exp'!AX$268</f>
        <v>0</v>
      </c>
      <c r="BA10" s="121">
        <f>'[1]4408Exp'!AY$268</f>
        <v>0</v>
      </c>
      <c r="BB10" s="121">
        <f>'[1]4408Exp'!AZ$268</f>
        <v>0</v>
      </c>
      <c r="BC10" s="121">
        <f>'[1]4408Exp'!BA$268</f>
        <v>0</v>
      </c>
      <c r="BD10" s="214"/>
    </row>
    <row r="11" spans="1:56">
      <c r="B11" s="5" t="s">
        <v>51</v>
      </c>
      <c r="C11" s="48">
        <f>1/$A$1*'[1]4408Exp'!$B$247</f>
        <v>8.6559087999999989E-3</v>
      </c>
      <c r="D11" s="12">
        <f>1/$A$1*'[1]4408Exp'!$C$247</f>
        <v>6.6989019999999988E-3</v>
      </c>
      <c r="E11" s="12">
        <f>1/$A$1*'[1]4408Exp'!$D$247</f>
        <v>9.7674107999999992E-3</v>
      </c>
      <c r="F11" s="12">
        <f>1/$A$1*'[1]4408Exp'!$E$247</f>
        <v>7.4329443999999988E-3</v>
      </c>
      <c r="G11" s="12">
        <f>1/$A$1*'[1]4408Exp'!$F$247</f>
        <v>1.0538768799999999E-2</v>
      </c>
      <c r="H11" s="12">
        <f>1/$A$1*'[1]4408Exp'!$G$247</f>
        <v>8.2176555999999984E-3</v>
      </c>
      <c r="I11" s="12">
        <f>1/$A$1*'[1]4408Exp'!$H$247</f>
        <v>9.6911065999999973E-3</v>
      </c>
      <c r="J11" s="38">
        <f>1/$A$1*'[1]4408Exp'!$I$247</f>
        <v>9.3963827999999968E-3</v>
      </c>
      <c r="K11" s="38">
        <f>1/$A$1*'[1]4408Exp'!$J$247</f>
        <v>1.0048522399999999E-2</v>
      </c>
      <c r="L11" s="38">
        <f>1/$A$1*'[1]4408Exp'!K$247</f>
        <v>5.7023231999999997E-3</v>
      </c>
      <c r="M11" s="12">
        <f>1/$A$1*'[1]4408Exp'!L$247</f>
        <v>5.0039793999999979E-3</v>
      </c>
      <c r="N11" s="12">
        <f>1/$A$1*'[1]4408Exp'!M$247</f>
        <v>4.7819029999999979E-3</v>
      </c>
      <c r="O11" s="12">
        <f>1/$A$1*'[1]4408Exp'!N$247</f>
        <v>7.0752037999999989E-3</v>
      </c>
      <c r="P11" s="12">
        <f>1/$A$1*'[1]4408Exp'!O$247</f>
        <v>4.3584925999999996E-3</v>
      </c>
      <c r="Q11" s="12">
        <f>1/$A$1*'[1]4408Exp'!P$247</f>
        <v>7.1144009999999976E-3</v>
      </c>
      <c r="R11" s="12">
        <f>1/$A$1*'[1]4408Exp'!Q$247</f>
        <v>5.4457241999999999E-3</v>
      </c>
      <c r="S11" s="12">
        <f>1/$A$1*'[1]4408Exp'!R$247</f>
        <v>4.7519695999999985E-3</v>
      </c>
      <c r="T11" s="12">
        <f>1/$A$1*'[1]4408Exp'!S$247</f>
        <v>5.3032503999999999E-3</v>
      </c>
      <c r="U11" s="12">
        <f>1/$A$1*'[1]4408Exp'!T$247</f>
        <v>5.0998065999999986E-3</v>
      </c>
      <c r="V11" s="12">
        <f>1/$A$1*'[1]4408Exp'!U$247</f>
        <v>3.2170585999999994E-3</v>
      </c>
      <c r="W11" s="12">
        <f>1/$A$1*'[1]4408Exp'!V$247</f>
        <v>0</v>
      </c>
      <c r="X11" s="12">
        <f>1/$A$1*'[1]4408Exp'!W$247</f>
        <v>0</v>
      </c>
      <c r="Y11" s="12">
        <f>1/$A$1*'[1]4408Exp'!X$247</f>
        <v>0</v>
      </c>
      <c r="Z11" s="12">
        <f>1/$A$1*'[1]4408Exp'!Y$247</f>
        <v>0</v>
      </c>
      <c r="AA11" s="12">
        <f>1/$A$1*'[1]4408Exp'!Z$247</f>
        <v>0</v>
      </c>
      <c r="AB11" s="11">
        <f>1/$A$1*'[1]4408Exp'!AA$247</f>
        <v>0</v>
      </c>
      <c r="AC11" s="4"/>
      <c r="AD11" s="116">
        <f>'[1]4408Exp'!AB$247</f>
        <v>3.0705429999999998</v>
      </c>
      <c r="AE11" s="117">
        <f>'[1]4408Exp'!AC$247</f>
        <v>2.2947380000000002</v>
      </c>
      <c r="AF11" s="117">
        <f>'[1]4408Exp'!AD$247</f>
        <v>3.146369</v>
      </c>
      <c r="AG11" s="117">
        <f>'[1]4408Exp'!AE$247</f>
        <v>2.5216909999999997</v>
      </c>
      <c r="AH11" s="117">
        <f>'[1]4408Exp'!AF$247</f>
        <v>4.5290929999999996</v>
      </c>
      <c r="AI11" s="117">
        <f>'[1]4408Exp'!AG$247</f>
        <v>4.1178489999999996</v>
      </c>
      <c r="AJ11" s="117">
        <f>'[1]4408Exp'!AH$247</f>
        <v>5.27867</v>
      </c>
      <c r="AK11" s="117">
        <f>'[1]4408Exp'!AI$247</f>
        <v>5.9392009999999997</v>
      </c>
      <c r="AL11" s="117">
        <f>'[1]4408Exp'!AJ$247</f>
        <v>6.0256349999999994</v>
      </c>
      <c r="AM11" s="117">
        <f>'[1]4408Exp'!AK$247</f>
        <v>3.2803079999999998</v>
      </c>
      <c r="AN11" s="117">
        <f>'[1]4408Exp'!AL$247</f>
        <v>2.6860029999999999</v>
      </c>
      <c r="AO11" s="117">
        <f>'[1]4408Exp'!AM$247</f>
        <v>3.5578339999999997</v>
      </c>
      <c r="AP11" s="117">
        <f>'[1]4408Exp'!AN$247</f>
        <v>5.3227549999999999</v>
      </c>
      <c r="AQ11" s="117">
        <f>'[1]4408Exp'!AO$247</f>
        <v>4.1076290000000002</v>
      </c>
      <c r="AR11" s="117">
        <f>'[1]4408Exp'!AP$247</f>
        <v>4.9143239999999997</v>
      </c>
      <c r="AS11" s="117">
        <f>'[1]4408Exp'!AQ$247</f>
        <v>3.4236119999999999</v>
      </c>
      <c r="AT11" s="117">
        <f>'[1]4408Exp'!AR$247</f>
        <v>3.2189779999999999</v>
      </c>
      <c r="AU11" s="117">
        <f>'[1]4408Exp'!AS$247</f>
        <v>3.6492969999999998</v>
      </c>
      <c r="AV11" s="117">
        <f>'[1]4408Exp'!AT$247</f>
        <v>3.813069</v>
      </c>
      <c r="AW11" s="117">
        <f>'[1]4408Exp'!AU$247</f>
        <v>0</v>
      </c>
      <c r="AX11" s="117">
        <f>'[1]4408Exp'!AV$247</f>
        <v>0</v>
      </c>
      <c r="AY11" s="117">
        <f>'[1]4408Exp'!AW$247</f>
        <v>0</v>
      </c>
      <c r="AZ11" s="117">
        <f>'[1]4408Exp'!AX$247</f>
        <v>0</v>
      </c>
      <c r="BA11" s="117">
        <f>'[1]4408Exp'!AY$247</f>
        <v>0</v>
      </c>
      <c r="BB11" s="117">
        <f>'[1]4408Exp'!AZ$247</f>
        <v>0</v>
      </c>
      <c r="BC11" s="117">
        <f>'[1]4408Exp'!BA$247</f>
        <v>0</v>
      </c>
      <c r="BD11" s="214"/>
    </row>
    <row r="12" spans="1:56">
      <c r="B12" s="8" t="s">
        <v>15</v>
      </c>
      <c r="C12" s="65">
        <f t="shared" ref="C12:M12" si="5">SUM(C10:C10)-SUM(C11:C11)</f>
        <v>8.1258800000000991E-5</v>
      </c>
      <c r="D12" s="39">
        <f t="shared" si="5"/>
        <v>0</v>
      </c>
      <c r="E12" s="39">
        <f t="shared" si="5"/>
        <v>0</v>
      </c>
      <c r="F12" s="39">
        <f t="shared" si="5"/>
        <v>0</v>
      </c>
      <c r="G12" s="39">
        <f t="shared" si="5"/>
        <v>1.0935679999999996E-4</v>
      </c>
      <c r="H12" s="39">
        <f t="shared" si="5"/>
        <v>6.0566100000000039E-4</v>
      </c>
      <c r="I12" s="39">
        <f t="shared" si="5"/>
        <v>6.3719320000000038E-4</v>
      </c>
      <c r="J12" s="40">
        <f t="shared" si="5"/>
        <v>8.9424719999999999E-4</v>
      </c>
      <c r="K12" s="40">
        <f t="shared" si="5"/>
        <v>5.2239180000000079E-4</v>
      </c>
      <c r="L12" s="40">
        <f t="shared" si="5"/>
        <v>1.6670948000000003E-3</v>
      </c>
      <c r="M12" s="39">
        <f t="shared" si="5"/>
        <v>1.5989133999999997E-3</v>
      </c>
      <c r="N12" s="39">
        <f t="shared" ref="N12:AB12" si="6">SUM(N10:N10)-SUM(N11:N11)</f>
        <v>1.4448616000000006E-3</v>
      </c>
      <c r="O12" s="39">
        <f t="shared" si="6"/>
        <v>1.6045316000000004E-3</v>
      </c>
      <c r="P12" s="39">
        <f t="shared" si="6"/>
        <v>1.1956909999999996E-3</v>
      </c>
      <c r="Q12" s="39">
        <f t="shared" si="6"/>
        <v>1.9066376000000003E-3</v>
      </c>
      <c r="R12" s="39">
        <f t="shared" si="6"/>
        <v>1.2132819999999996E-3</v>
      </c>
      <c r="S12" s="39">
        <f t="shared" si="6"/>
        <v>8.5695260000000044E-4</v>
      </c>
      <c r="T12" s="39">
        <f t="shared" si="6"/>
        <v>9.6762400000000026E-4</v>
      </c>
      <c r="U12" s="39">
        <f t="shared" si="6"/>
        <v>1.11699E-3</v>
      </c>
      <c r="V12" s="39">
        <f t="shared" si="6"/>
        <v>1.0942819999999994E-3</v>
      </c>
      <c r="W12" s="39">
        <f t="shared" si="6"/>
        <v>0</v>
      </c>
      <c r="X12" s="39">
        <f t="shared" si="6"/>
        <v>0</v>
      </c>
      <c r="Y12" s="39">
        <f t="shared" si="6"/>
        <v>0</v>
      </c>
      <c r="Z12" s="39">
        <f t="shared" si="6"/>
        <v>0</v>
      </c>
      <c r="AA12" s="39">
        <f t="shared" si="6"/>
        <v>0</v>
      </c>
      <c r="AB12" s="67">
        <f t="shared" si="6"/>
        <v>0</v>
      </c>
      <c r="AC12" s="4"/>
      <c r="AD12" s="122">
        <f t="shared" ref="AD12:BC12" si="7">SUM(AD10:AD10)-SUM(AD11:AD11)</f>
        <v>0.1454089999999999</v>
      </c>
      <c r="AE12" s="119">
        <f t="shared" si="7"/>
        <v>0</v>
      </c>
      <c r="AF12" s="119">
        <f t="shared" si="7"/>
        <v>0</v>
      </c>
      <c r="AG12" s="119">
        <f t="shared" si="7"/>
        <v>0</v>
      </c>
      <c r="AH12" s="119">
        <f t="shared" si="7"/>
        <v>4.4712999999999781E-2</v>
      </c>
      <c r="AI12" s="119">
        <f t="shared" si="7"/>
        <v>0.26276600000000006</v>
      </c>
      <c r="AJ12" s="119">
        <f t="shared" si="7"/>
        <v>0.29598299999999966</v>
      </c>
      <c r="AK12" s="119">
        <f t="shared" si="7"/>
        <v>0.50985999999999976</v>
      </c>
      <c r="AL12" s="119">
        <f t="shared" si="7"/>
        <v>0.34583299999999983</v>
      </c>
      <c r="AM12" s="119">
        <f t="shared" si="7"/>
        <v>0.95554000000000006</v>
      </c>
      <c r="AN12" s="119">
        <f t="shared" si="7"/>
        <v>0.9589669999999999</v>
      </c>
      <c r="AO12" s="119">
        <f t="shared" si="7"/>
        <v>0.89697600000000044</v>
      </c>
      <c r="AP12" s="119">
        <f t="shared" si="7"/>
        <v>1.1001180000000002</v>
      </c>
      <c r="AQ12" s="119">
        <f t="shared" si="7"/>
        <v>1.0850299999999997</v>
      </c>
      <c r="AR12" s="119">
        <f t="shared" si="7"/>
        <v>1.243252</v>
      </c>
      <c r="AS12" s="119">
        <f t="shared" si="7"/>
        <v>0.74133800000000027</v>
      </c>
      <c r="AT12" s="119">
        <f t="shared" si="7"/>
        <v>0.5387909999999998</v>
      </c>
      <c r="AU12" s="119">
        <f t="shared" si="7"/>
        <v>0.64376600000000028</v>
      </c>
      <c r="AV12" s="119">
        <f t="shared" si="7"/>
        <v>0.82985599999999993</v>
      </c>
      <c r="AW12" s="119">
        <f t="shared" si="7"/>
        <v>0.61291800000000007</v>
      </c>
      <c r="AX12" s="119">
        <f t="shared" si="7"/>
        <v>0</v>
      </c>
      <c r="AY12" s="119">
        <f t="shared" si="7"/>
        <v>0</v>
      </c>
      <c r="AZ12" s="119">
        <f t="shared" si="7"/>
        <v>0</v>
      </c>
      <c r="BA12" s="119">
        <f t="shared" si="7"/>
        <v>0</v>
      </c>
      <c r="BB12" s="119">
        <f t="shared" si="7"/>
        <v>0</v>
      </c>
      <c r="BC12" s="119">
        <f t="shared" si="7"/>
        <v>0</v>
      </c>
      <c r="BD12" s="214"/>
    </row>
    <row r="13" spans="1:56" ht="17.149999999999999" customHeight="1">
      <c r="B13" s="137" t="s">
        <v>73</v>
      </c>
      <c r="C13" s="138">
        <f>1/$A$1*'[1]4408Exp'!$B$269</f>
        <v>7.3526599999999988E-5</v>
      </c>
      <c r="D13" s="139">
        <f>1/$A$1*'[1]4408Exp'!$C$269</f>
        <v>1.5747759999999998E-4</v>
      </c>
      <c r="E13" s="139">
        <f>1/$A$1*'[1]4408Exp'!$D$269</f>
        <v>0</v>
      </c>
      <c r="F13" s="139">
        <f>1/$A$1*'[1]4408Exp'!$E$269</f>
        <v>2.8704199999999995E-5</v>
      </c>
      <c r="G13" s="139">
        <f>1/$A$1*'[1]4408Exp'!$F$269</f>
        <v>0</v>
      </c>
      <c r="H13" s="139">
        <f>1/$A$1*'[1]4408Exp'!$G$269</f>
        <v>0</v>
      </c>
      <c r="I13" s="139">
        <f>1/$A$1*'[1]4408Exp'!$H$269</f>
        <v>0</v>
      </c>
      <c r="J13" s="140">
        <f>1/$A$1*'[1]4408Exp'!$I$269</f>
        <v>4.2382199999999995E-5</v>
      </c>
      <c r="K13" s="140">
        <f>1/$A$1*'[1]4408Exp'!$J$269</f>
        <v>1.9361579999999998E-4</v>
      </c>
      <c r="L13" s="140">
        <f>1/$A$1*'[1]4408Exp'!K$269</f>
        <v>0</v>
      </c>
      <c r="M13" s="139">
        <f>1/$A$1*'[1]4408Exp'!L$269</f>
        <v>0</v>
      </c>
      <c r="N13" s="139">
        <f>1/$A$1*'[1]4408Exp'!M$269</f>
        <v>0</v>
      </c>
      <c r="O13" s="139">
        <f>1/$A$1*'[1]4408Exp'!N$269</f>
        <v>0</v>
      </c>
      <c r="P13" s="139">
        <f>1/$A$1*'[1]4408Exp'!O$269</f>
        <v>0</v>
      </c>
      <c r="Q13" s="139">
        <f>1/$A$1*'[1]4408Exp'!P$269</f>
        <v>0</v>
      </c>
      <c r="R13" s="139">
        <f>1/$A$1*'[1]4408Exp'!Q$269</f>
        <v>0</v>
      </c>
      <c r="S13" s="139">
        <f>1/$A$1*'[1]4408Exp'!R$269</f>
        <v>0</v>
      </c>
      <c r="T13" s="139">
        <f>1/$A$1*'[1]4408Exp'!S$269</f>
        <v>0</v>
      </c>
      <c r="U13" s="139">
        <f>1/$A$1*'[1]4408Exp'!T$269</f>
        <v>0</v>
      </c>
      <c r="V13" s="139">
        <f>1/$A$1*'[1]4408Exp'!U$269</f>
        <v>0</v>
      </c>
      <c r="W13" s="139">
        <f>1/$A$1*'[1]4408Exp'!V$269</f>
        <v>0</v>
      </c>
      <c r="X13" s="139">
        <f>1/$A$1*'[1]4408Exp'!W$269</f>
        <v>0</v>
      </c>
      <c r="Y13" s="139">
        <f>1/$A$1*'[1]4408Exp'!X$269</f>
        <v>0</v>
      </c>
      <c r="Z13" s="139">
        <f>1/$A$1*'[1]4408Exp'!Y$269</f>
        <v>0</v>
      </c>
      <c r="AA13" s="139">
        <f>1/$A$1*'[1]4408Exp'!Z$269</f>
        <v>0</v>
      </c>
      <c r="AB13" s="141">
        <f>1/$A$1*'[1]4408Exp'!AA$269</f>
        <v>0</v>
      </c>
      <c r="AC13" s="4"/>
      <c r="AD13" s="142">
        <f>'[1]4408Exp'!AB$269</f>
        <v>3.2475999999999998E-2</v>
      </c>
      <c r="AE13" s="143">
        <f>'[1]4408Exp'!AC$269</f>
        <v>7.0687E-2</v>
      </c>
      <c r="AF13" s="143">
        <f>'[1]4408Exp'!AD$269</f>
        <v>0</v>
      </c>
      <c r="AG13" s="143">
        <f>'[1]4408Exp'!AE$269</f>
        <v>1.0319999999999999E-2</v>
      </c>
      <c r="AH13" s="143">
        <f>'[1]4408Exp'!AF$269</f>
        <v>0</v>
      </c>
      <c r="AI13" s="143">
        <f>'[1]4408Exp'!AG$269</f>
        <v>0</v>
      </c>
      <c r="AJ13" s="143">
        <f>'[1]4408Exp'!AH$269</f>
        <v>0</v>
      </c>
      <c r="AK13" s="143">
        <f>'[1]4408Exp'!AI$269</f>
        <v>2.9248E-2</v>
      </c>
      <c r="AL13" s="143">
        <f>'[1]4408Exp'!AJ$269</f>
        <v>0.125893</v>
      </c>
      <c r="AM13" s="143">
        <f>'[1]4408Exp'!AK$269</f>
        <v>0</v>
      </c>
      <c r="AN13" s="143">
        <f>'[1]4408Exp'!AL$269</f>
        <v>0</v>
      </c>
      <c r="AO13" s="143">
        <f>'[1]4408Exp'!AM$269</f>
        <v>0</v>
      </c>
      <c r="AP13" s="143">
        <f>'[1]4408Exp'!AN$269</f>
        <v>0</v>
      </c>
      <c r="AQ13" s="143">
        <f>'[1]4408Exp'!AO$269</f>
        <v>0</v>
      </c>
      <c r="AR13" s="143">
        <f>'[1]4408Exp'!AP$269</f>
        <v>0</v>
      </c>
      <c r="AS13" s="143">
        <f>'[1]4408Exp'!AQ$269</f>
        <v>0</v>
      </c>
      <c r="AT13" s="143">
        <f>'[1]4408Exp'!AR$269</f>
        <v>0</v>
      </c>
      <c r="AU13" s="143">
        <f>'[1]4408Exp'!AS$269</f>
        <v>0</v>
      </c>
      <c r="AV13" s="143">
        <f>'[1]4408Exp'!AT$269</f>
        <v>0</v>
      </c>
      <c r="AW13" s="143">
        <f>'[1]4408Exp'!AU$269</f>
        <v>0</v>
      </c>
      <c r="AX13" s="143">
        <f>'[1]4408Exp'!AV$269</f>
        <v>0</v>
      </c>
      <c r="AY13" s="143">
        <f>'[1]4408Exp'!AW$269</f>
        <v>0</v>
      </c>
      <c r="AZ13" s="143">
        <f>'[1]4408Exp'!AX$269</f>
        <v>0</v>
      </c>
      <c r="BA13" s="143">
        <f>'[1]4408Exp'!AY$269</f>
        <v>0</v>
      </c>
      <c r="BB13" s="143">
        <f>'[1]4408Exp'!AZ$269</f>
        <v>0</v>
      </c>
      <c r="BC13" s="143">
        <f>'[1]4408Exp'!BA$269</f>
        <v>0</v>
      </c>
      <c r="BD13" s="214"/>
    </row>
    <row r="14" spans="1:56" ht="17.149999999999999" customHeight="1">
      <c r="B14" s="21" t="s">
        <v>75</v>
      </c>
      <c r="C14" s="68">
        <f>1/$A$1*'[1]4408Exp'!$B$267</f>
        <v>3.4670999999999994E-5</v>
      </c>
      <c r="D14" s="69">
        <f>1/$A$1*'[1]4408Exp'!$C$267</f>
        <v>2.1470399999999997E-5</v>
      </c>
      <c r="E14" s="69">
        <f>1/$A$1*'[1]4408Exp'!$D$267</f>
        <v>4.946899999999999E-5</v>
      </c>
      <c r="F14" s="69">
        <f>1/$A$1*'[1]4408Exp'!$E$267</f>
        <v>7.3499999999999982E-6</v>
      </c>
      <c r="G14" s="69">
        <f>1/$A$1*'[1]4408Exp'!$F$267</f>
        <v>5.4235999999999994E-5</v>
      </c>
      <c r="H14" s="69">
        <f>1/$A$1*'[1]4408Exp'!$G$267</f>
        <v>1.2044339999999999E-4</v>
      </c>
      <c r="I14" s="69">
        <f>1/$A$1*'[1]4408Exp'!$H$267</f>
        <v>2.4602199999999993E-5</v>
      </c>
      <c r="J14" s="70">
        <f>1/$A$1*'[1]4408Exp'!$I$267</f>
        <v>1.3169239999999996E-4</v>
      </c>
      <c r="K14" s="70">
        <f>1/$A$1*'[1]4408Exp'!$J$267</f>
        <v>0</v>
      </c>
      <c r="L14" s="70">
        <f>1/$A$1*'[1]4408Exp'!K$267</f>
        <v>1.6833599999999998E-5</v>
      </c>
      <c r="M14" s="69">
        <f>1/$A$1*'[1]4408Exp'!L$267</f>
        <v>2.2411199999999996E-5</v>
      </c>
      <c r="N14" s="69">
        <f>1/$A$1*'[1]4408Exp'!M$267</f>
        <v>8.8610199999999994E-5</v>
      </c>
      <c r="O14" s="69">
        <f>1/$A$1*'[1]4408Exp'!N$267</f>
        <v>0</v>
      </c>
      <c r="P14" s="69">
        <f>1/$A$1*'[1]4408Exp'!O$267</f>
        <v>1.5150799999999997E-5</v>
      </c>
      <c r="Q14" s="69">
        <f>1/$A$1*'[1]4408Exp'!P$267</f>
        <v>2.5055799999999998E-5</v>
      </c>
      <c r="R14" s="69">
        <f>1/$A$1*'[1]4408Exp'!Q$267</f>
        <v>5.1406599999999997E-5</v>
      </c>
      <c r="S14" s="69">
        <f>1/$A$1*'[1]4408Exp'!R$267</f>
        <v>0</v>
      </c>
      <c r="T14" s="69">
        <f>1/$A$1*'[1]4408Exp'!S$267</f>
        <v>0</v>
      </c>
      <c r="U14" s="69">
        <f>1/$A$1*'[1]4408Exp'!T$267</f>
        <v>1.6045400000000001E-5</v>
      </c>
      <c r="V14" s="69">
        <f>1/$A$1*'[1]4408Exp'!U$267</f>
        <v>0</v>
      </c>
      <c r="W14" s="69">
        <f>1/$A$1*'[1]4408Exp'!V$267</f>
        <v>0</v>
      </c>
      <c r="X14" s="69">
        <f>1/$A$1*'[1]4408Exp'!W$267</f>
        <v>0</v>
      </c>
      <c r="Y14" s="69">
        <f>1/$A$1*'[1]4408Exp'!X$267</f>
        <v>0</v>
      </c>
      <c r="Z14" s="69">
        <f>1/$A$1*'[1]4408Exp'!Y$267</f>
        <v>0</v>
      </c>
      <c r="AA14" s="69">
        <f>1/$A$1*'[1]4408Exp'!Z$267</f>
        <v>0</v>
      </c>
      <c r="AB14" s="71">
        <f>1/$A$1*'[1]4408Exp'!AA$267</f>
        <v>0</v>
      </c>
      <c r="AC14" s="4"/>
      <c r="AD14" s="150">
        <f>'[1]4408Exp'!AB$267</f>
        <v>2.2088999999999998E-2</v>
      </c>
      <c r="AE14" s="151">
        <f>'[1]4408Exp'!AC$267</f>
        <v>8.4739999999999989E-3</v>
      </c>
      <c r="AF14" s="151">
        <f>'[1]4408Exp'!AD$267</f>
        <v>1.8050999999999998E-2</v>
      </c>
      <c r="AG14" s="151">
        <f>'[1]4408Exp'!AE$267</f>
        <v>4.2389999999999997E-3</v>
      </c>
      <c r="AH14" s="151">
        <f>'[1]4408Exp'!AF$267</f>
        <v>3.9835999999999996E-2</v>
      </c>
      <c r="AI14" s="151">
        <f>'[1]4408Exp'!AG$267</f>
        <v>7.6713999999999991E-2</v>
      </c>
      <c r="AJ14" s="151">
        <f>'[1]4408Exp'!AH$267</f>
        <v>1.6434999999999998E-2</v>
      </c>
      <c r="AK14" s="151">
        <f>'[1]4408Exp'!AI$267</f>
        <v>0.10877999999999999</v>
      </c>
      <c r="AL14" s="151">
        <f>'[1]4408Exp'!AJ$267</f>
        <v>0</v>
      </c>
      <c r="AM14" s="151">
        <f>'[1]4408Exp'!AK$267</f>
        <v>1.3802999999999999E-2</v>
      </c>
      <c r="AN14" s="151">
        <f>'[1]4408Exp'!AL$267</f>
        <v>3.8823999999999997E-2</v>
      </c>
      <c r="AO14" s="151">
        <f>'[1]4408Exp'!AM$267</f>
        <v>4.0363999999999997E-2</v>
      </c>
      <c r="AP14" s="151">
        <f>'[1]4408Exp'!AN$267</f>
        <v>0</v>
      </c>
      <c r="AQ14" s="151">
        <f>'[1]4408Exp'!AO$267</f>
        <v>1.7579999999999998E-2</v>
      </c>
      <c r="AR14" s="151">
        <f>'[1]4408Exp'!AP$267</f>
        <v>6.3287999999999997E-2</v>
      </c>
      <c r="AS14" s="151">
        <f>'[1]4408Exp'!AQ$267</f>
        <v>3.9433999999999997E-2</v>
      </c>
      <c r="AT14" s="151">
        <f>'[1]4408Exp'!AR$267</f>
        <v>0</v>
      </c>
      <c r="AU14" s="151">
        <f>'[1]4408Exp'!AS$267</f>
        <v>0</v>
      </c>
      <c r="AV14" s="151">
        <f>'[1]4408Exp'!AT$267</f>
        <v>1.8733E-2</v>
      </c>
      <c r="AW14" s="151">
        <f>'[1]4408Exp'!AU$267</f>
        <v>0</v>
      </c>
      <c r="AX14" s="151">
        <f>'[1]4408Exp'!AV$267</f>
        <v>0</v>
      </c>
      <c r="AY14" s="151">
        <f>'[1]4408Exp'!AW$267</f>
        <v>0</v>
      </c>
      <c r="AZ14" s="151">
        <f>'[1]4408Exp'!AX$267</f>
        <v>0</v>
      </c>
      <c r="BA14" s="151">
        <f>'[1]4408Exp'!AY$267</f>
        <v>0</v>
      </c>
      <c r="BB14" s="151">
        <f>'[1]4408Exp'!AZ$267</f>
        <v>0</v>
      </c>
      <c r="BC14" s="151">
        <f>'[1]4408Exp'!BA$267</f>
        <v>0</v>
      </c>
      <c r="BD14" s="214"/>
    </row>
    <row r="15" spans="1:56" ht="17.149999999999999" customHeight="1">
      <c r="B15" s="17" t="s">
        <v>122</v>
      </c>
      <c r="C15" s="29">
        <f>1/$A$1*'[1]4408Exp'!$B$264</f>
        <v>8.4892231199999987E-2</v>
      </c>
      <c r="D15" s="31">
        <f>1/$A$1*'[1]4408Exp'!$C$264</f>
        <v>9.1111788599999993E-2</v>
      </c>
      <c r="E15" s="31">
        <f>1/$A$1*'[1]4408Exp'!$D$264</f>
        <v>6.4728704599999992E-2</v>
      </c>
      <c r="F15" s="31">
        <f>1/$A$1*'[1]4408Exp'!$E$264</f>
        <v>6.8414289999999961E-2</v>
      </c>
      <c r="G15" s="31">
        <f>1/$A$1*'[1]4408Exp'!$F$264</f>
        <v>7.5374837999999986E-2</v>
      </c>
      <c r="H15" s="31">
        <f>1/$A$1*'[1]4408Exp'!$G$264</f>
        <v>8.3167963199999986E-2</v>
      </c>
      <c r="I15" s="31">
        <f>1/$A$1*'[1]4408Exp'!$H$264</f>
        <v>7.4835893999999986E-2</v>
      </c>
      <c r="J15" s="35">
        <f>1/$A$1*'[1]4408Exp'!$I$264</f>
        <v>8.0230036599999999E-2</v>
      </c>
      <c r="K15" s="35">
        <f>1/$A$1*'[1]4408Exp'!$J$264</f>
        <v>7.4642686999999985E-2</v>
      </c>
      <c r="L15" s="35">
        <f>1/$A$1*'[1]4408Exp'!K$264</f>
        <v>3.9635604399999996E-2</v>
      </c>
      <c r="M15" s="31">
        <f>1/$A$1*'[1]4408Exp'!L$264</f>
        <v>5.5860142799999984E-2</v>
      </c>
      <c r="N15" s="31">
        <f>1/$A$1*'[1]4408Exp'!M$264</f>
        <v>4.8054645799999983E-2</v>
      </c>
      <c r="O15" s="31">
        <f>1/$A$1*'[1]4408Exp'!N$264</f>
        <v>4.4305015999999996E-2</v>
      </c>
      <c r="P15" s="31">
        <f>1/$A$1*'[1]4408Exp'!O$264</f>
        <v>4.0129725999999991E-2</v>
      </c>
      <c r="Q15" s="31">
        <f>1/$A$1*'[1]4408Exp'!P$264</f>
        <v>4.5295710599999997E-2</v>
      </c>
      <c r="R15" s="31">
        <f>1/$A$1*'[1]4408Exp'!Q$264</f>
        <v>4.4294944400000001E-2</v>
      </c>
      <c r="S15" s="31">
        <f>1/$A$1*'[1]4408Exp'!R$264</f>
        <v>4.337249E-2</v>
      </c>
      <c r="T15" s="31">
        <f>1/$A$1*'[1]4408Exp'!S$264</f>
        <v>3.7819305999999997E-2</v>
      </c>
      <c r="U15" s="31">
        <f>1/$A$1*'[1]4408Exp'!T$264</f>
        <v>4.2130799199999992E-2</v>
      </c>
      <c r="V15" s="31">
        <f>1/$A$1*'[1]4408Exp'!U$264</f>
        <v>3.8177589800000002E-2</v>
      </c>
      <c r="W15" s="31">
        <f>1/$A$1*'[1]4408Exp'!V$264</f>
        <v>0</v>
      </c>
      <c r="X15" s="31">
        <f>1/$A$1*'[1]4408Exp'!W$264</f>
        <v>0</v>
      </c>
      <c r="Y15" s="31">
        <f>1/$A$1*'[1]4408Exp'!X$264</f>
        <v>0</v>
      </c>
      <c r="Z15" s="31">
        <f>1/$A$1*'[1]4408Exp'!Y$264</f>
        <v>0</v>
      </c>
      <c r="AA15" s="31">
        <f>1/$A$1*'[1]4408Exp'!Z$264</f>
        <v>0</v>
      </c>
      <c r="AB15" s="57">
        <f>1/$A$1*'[1]4408Exp'!AA$264</f>
        <v>0</v>
      </c>
      <c r="AC15" s="4"/>
      <c r="AD15" s="120">
        <f>'[1]4408Exp'!AB$264</f>
        <v>36.238137999999999</v>
      </c>
      <c r="AE15" s="121">
        <f>'[1]4408Exp'!AC$264</f>
        <v>42.083064999999991</v>
      </c>
      <c r="AF15" s="121">
        <f>'[1]4408Exp'!AD$264</f>
        <v>34.407734999999995</v>
      </c>
      <c r="AG15" s="121">
        <f>'[1]4408Exp'!AE$264</f>
        <v>40.684436000000005</v>
      </c>
      <c r="AH15" s="121">
        <f>'[1]4408Exp'!AF$264</f>
        <v>46.116309000000001</v>
      </c>
      <c r="AI15" s="121">
        <f>'[1]4408Exp'!AG$264</f>
        <v>51.240191999999993</v>
      </c>
      <c r="AJ15" s="121">
        <f>'[1]4408Exp'!AH$264</f>
        <v>48.390174999999999</v>
      </c>
      <c r="AK15" s="121">
        <f>'[1]4408Exp'!AI$264</f>
        <v>56.941335999999993</v>
      </c>
      <c r="AL15" s="121">
        <f>'[1]4408Exp'!AJ$264</f>
        <v>57.285567999999991</v>
      </c>
      <c r="AM15" s="121">
        <f>'[1]4408Exp'!AK$264</f>
        <v>28.106930999999996</v>
      </c>
      <c r="AN15" s="121">
        <f>'[1]4408Exp'!AL$264</f>
        <v>36.688290999999992</v>
      </c>
      <c r="AO15" s="121">
        <f>'[1]4408Exp'!AM$264</f>
        <v>34.246836999999999</v>
      </c>
      <c r="AP15" s="121">
        <f>'[1]4408Exp'!AN$264</f>
        <v>30.504230999999997</v>
      </c>
      <c r="AQ15" s="121">
        <f>'[1]4408Exp'!AO$264</f>
        <v>31.567732999999997</v>
      </c>
      <c r="AR15" s="121">
        <f>'[1]4408Exp'!AP$264</f>
        <v>34.021882000000005</v>
      </c>
      <c r="AS15" s="121">
        <f>'[1]4408Exp'!AQ$264</f>
        <v>30.929775999999997</v>
      </c>
      <c r="AT15" s="121">
        <f>'[1]4408Exp'!AR$264</f>
        <v>30.885505000000002</v>
      </c>
      <c r="AU15" s="121">
        <f>'[1]4408Exp'!AS$264</f>
        <v>27.278243999999997</v>
      </c>
      <c r="AV15" s="121">
        <f>'[1]4408Exp'!AT$264</f>
        <v>31.721578000000001</v>
      </c>
      <c r="AW15" s="121">
        <f>'[1]4408Exp'!AU$264</f>
        <v>26.686547999999998</v>
      </c>
      <c r="AX15" s="121">
        <f>'[1]4408Exp'!AV$264</f>
        <v>0</v>
      </c>
      <c r="AY15" s="121">
        <f>'[1]4408Exp'!AW$264</f>
        <v>0</v>
      </c>
      <c r="AZ15" s="121">
        <f>'[1]4408Exp'!AX$264</f>
        <v>0</v>
      </c>
      <c r="BA15" s="121">
        <f>'[1]4408Exp'!AY$264</f>
        <v>0</v>
      </c>
      <c r="BB15" s="121">
        <f>'[1]4408Exp'!AZ$264</f>
        <v>0</v>
      </c>
      <c r="BC15" s="121">
        <f>'[1]4408Exp'!BA$264</f>
        <v>0</v>
      </c>
      <c r="BD15" s="214"/>
    </row>
    <row r="16" spans="1:56">
      <c r="B16" s="5" t="s">
        <v>20</v>
      </c>
      <c r="C16" s="48">
        <f>1/$A$1*'[1]4408Exp'!$B$23</f>
        <v>3.2631367999999992E-3</v>
      </c>
      <c r="D16" s="12">
        <f>1/$A$1*'[1]4408Exp'!$C$23</f>
        <v>2.0309295999999997E-3</v>
      </c>
      <c r="E16" s="12">
        <f>1/$A$1*'[1]4408Exp'!$D$23</f>
        <v>1.009575E-3</v>
      </c>
      <c r="F16" s="12">
        <f>1/$A$1*'[1]4408Exp'!$E$23</f>
        <v>5.9289999999999983E-4</v>
      </c>
      <c r="G16" s="12">
        <f>1/$A$1*'[1]4408Exp'!$F$23</f>
        <v>6.5100559999999984E-4</v>
      </c>
      <c r="H16" s="12">
        <f>1/$A$1*'[1]4408Exp'!$G$23</f>
        <v>7.4453399999999971E-4</v>
      </c>
      <c r="I16" s="12">
        <f>1/$A$1*'[1]4408Exp'!$H$23</f>
        <v>2.2115617999999993E-3</v>
      </c>
      <c r="J16" s="38">
        <f>1/$A$1*'[1]4408Exp'!$I$23</f>
        <v>3.1135453999999994E-3</v>
      </c>
      <c r="K16" s="38">
        <f>1/$A$1*'[1]4408Exp'!$J$23</f>
        <v>3.4003199999999992E-3</v>
      </c>
      <c r="L16" s="38">
        <f>1/$A$1*'[1]4408Exp'!K$23</f>
        <v>2.1774549999999996E-3</v>
      </c>
      <c r="M16" s="12">
        <f>1/$A$1*'[1]4408Exp'!L$23</f>
        <v>3.2474721999999991E-3</v>
      </c>
      <c r="N16" s="12">
        <f>1/$A$1*'[1]4408Exp'!M$23</f>
        <v>3.8835663999999995E-3</v>
      </c>
      <c r="O16" s="12">
        <f>1/$A$1*'[1]4408Exp'!N$23</f>
        <v>2.3887555999999996E-3</v>
      </c>
      <c r="P16" s="12">
        <f>1/$A$1*'[1]4408Exp'!O$23</f>
        <v>2.0227969999999998E-3</v>
      </c>
      <c r="Q16" s="12">
        <f>1/$A$1*'[1]4408Exp'!P$23</f>
        <v>2.1820455999999998E-3</v>
      </c>
      <c r="R16" s="12">
        <f>1/$A$1*'[1]4408Exp'!Q$23</f>
        <v>2.2742901999999996E-3</v>
      </c>
      <c r="S16" s="12">
        <f>1/$A$1*'[1]4408Exp'!R$23</f>
        <v>2.6955627999999993E-3</v>
      </c>
      <c r="T16" s="12">
        <f>1/$A$1*'[1]4408Exp'!S$23</f>
        <v>2.4024531999999998E-3</v>
      </c>
      <c r="U16" s="12">
        <f>1/$A$1*'[1]4408Exp'!T$23</f>
        <v>3.8271799999999995E-3</v>
      </c>
      <c r="V16" s="12">
        <f>1/$A$1*'[1]4408Exp'!U$23</f>
        <v>4.0716199999999998E-3</v>
      </c>
      <c r="W16" s="12">
        <f>1/$A$1*'[1]4408Exp'!V$23</f>
        <v>0</v>
      </c>
      <c r="X16" s="12">
        <f>1/$A$1*'[1]4408Exp'!W$23</f>
        <v>0</v>
      </c>
      <c r="Y16" s="12">
        <f>1/$A$1*'[1]4408Exp'!X$23</f>
        <v>0</v>
      </c>
      <c r="Z16" s="12">
        <f>1/$A$1*'[1]4408Exp'!Y$23</f>
        <v>0</v>
      </c>
      <c r="AA16" s="12">
        <f>1/$A$1*'[1]4408Exp'!Z$23</f>
        <v>0</v>
      </c>
      <c r="AB16" s="11">
        <f>1/$A$1*'[1]4408Exp'!AA$23</f>
        <v>0</v>
      </c>
      <c r="AC16" s="4"/>
      <c r="AD16" s="116">
        <f>'[1]4408Exp'!AB$23</f>
        <v>1.2965469999999999</v>
      </c>
      <c r="AE16" s="117">
        <f>'[1]4408Exp'!AC$23</f>
        <v>0.77344899999999994</v>
      </c>
      <c r="AF16" s="117">
        <f>'[1]4408Exp'!AD$23</f>
        <v>0.435444</v>
      </c>
      <c r="AG16" s="117">
        <f>'[1]4408Exp'!AE$23</f>
        <v>0.24981499999999998</v>
      </c>
      <c r="AH16" s="117">
        <f>'[1]4408Exp'!AF$23</f>
        <v>0.31118999999999997</v>
      </c>
      <c r="AI16" s="117">
        <f>'[1]4408Exp'!AG$23</f>
        <v>0.366755</v>
      </c>
      <c r="AJ16" s="117">
        <f>'[1]4408Exp'!AH$23</f>
        <v>1.062948</v>
      </c>
      <c r="AK16" s="117">
        <f>'[1]4408Exp'!AI$23</f>
        <v>1.8341449999999999</v>
      </c>
      <c r="AL16" s="117">
        <f>'[1]4408Exp'!AJ$23</f>
        <v>2.2087869999999996</v>
      </c>
      <c r="AM16" s="117">
        <f>'[1]4408Exp'!AK$23</f>
        <v>1.5490659999999998</v>
      </c>
      <c r="AN16" s="117">
        <f>'[1]4408Exp'!AL$23</f>
        <v>1.9695739999999999</v>
      </c>
      <c r="AO16" s="117">
        <f>'[1]4408Exp'!AM$23</f>
        <v>2.7077420000000001</v>
      </c>
      <c r="AP16" s="117">
        <f>'[1]4408Exp'!AN$23</f>
        <v>1.6451209999999998</v>
      </c>
      <c r="AQ16" s="117">
        <f>'[1]4408Exp'!AO$23</f>
        <v>1.2342029999999999</v>
      </c>
      <c r="AR16" s="117">
        <f>'[1]4408Exp'!AP$23</f>
        <v>1.395526</v>
      </c>
      <c r="AS16" s="117">
        <f>'[1]4408Exp'!AQ$23</f>
        <v>1.356438</v>
      </c>
      <c r="AT16" s="117">
        <f>'[1]4408Exp'!AR$23</f>
        <v>1.8197179999999999</v>
      </c>
      <c r="AU16" s="117">
        <f>'[1]4408Exp'!AS$23</f>
        <v>1.572098</v>
      </c>
      <c r="AV16" s="117">
        <f>'[1]4408Exp'!AT$23</f>
        <v>2.6526019999999999</v>
      </c>
      <c r="AW16" s="117">
        <f>'[1]4408Exp'!AU$23</f>
        <v>2.6824789999999998</v>
      </c>
      <c r="AX16" s="117">
        <f>'[1]4408Exp'!AV$23</f>
        <v>0</v>
      </c>
      <c r="AY16" s="117">
        <f>'[1]4408Exp'!AW$23</f>
        <v>0</v>
      </c>
      <c r="AZ16" s="117">
        <f>'[1]4408Exp'!AX$23</f>
        <v>0</v>
      </c>
      <c r="BA16" s="117">
        <f>'[1]4408Exp'!AY$23</f>
        <v>0</v>
      </c>
      <c r="BB16" s="117">
        <f>'[1]4408Exp'!AZ$23</f>
        <v>0</v>
      </c>
      <c r="BC16" s="117">
        <f>'[1]4408Exp'!BA$23</f>
        <v>0</v>
      </c>
      <c r="BD16" s="214"/>
    </row>
    <row r="17" spans="2:56">
      <c r="B17" s="5" t="s">
        <v>21</v>
      </c>
      <c r="C17" s="48">
        <f>1/$A$1*'[1]4408Exp'!$B$85</f>
        <v>8.6055045999999975E-3</v>
      </c>
      <c r="D17" s="12">
        <f>1/$A$1*'[1]4408Exp'!$C$85</f>
        <v>9.5298769999999991E-3</v>
      </c>
      <c r="E17" s="12">
        <f>1/$A$1*'[1]4408Exp'!$D$85</f>
        <v>3.4487249999999993E-3</v>
      </c>
      <c r="F17" s="12">
        <f>1/$A$1*'[1]4408Exp'!$E$85</f>
        <v>3.652686799999999E-3</v>
      </c>
      <c r="G17" s="12">
        <f>1/$A$1*'[1]4408Exp'!$F$85</f>
        <v>4.5184201999999996E-3</v>
      </c>
      <c r="H17" s="12">
        <f>1/$A$1*'[1]4408Exp'!$G$85</f>
        <v>4.7906753999999987E-3</v>
      </c>
      <c r="I17" s="12">
        <f>1/$A$1*'[1]4408Exp'!$H$85</f>
        <v>3.1910353999999993E-3</v>
      </c>
      <c r="J17" s="38">
        <f>1/$A$1*'[1]4408Exp'!$I$85</f>
        <v>2.6045081999999998E-3</v>
      </c>
      <c r="K17" s="38">
        <f>1/$A$1*'[1]4408Exp'!$J$85</f>
        <v>2.0112777999999995E-3</v>
      </c>
      <c r="L17" s="38">
        <f>1/$A$1*'[1]4408Exp'!K$85</f>
        <v>5.8920539999999979E-4</v>
      </c>
      <c r="M17" s="12">
        <f>1/$A$1*'[1]4408Exp'!L$85</f>
        <v>8.7589319999999984E-4</v>
      </c>
      <c r="N17" s="12">
        <f>1/$A$1*'[1]4408Exp'!M$85</f>
        <v>6.3147140000000001E-4</v>
      </c>
      <c r="O17" s="12">
        <f>1/$A$1*'[1]4408Exp'!N$85</f>
        <v>4.0825539999999997E-4</v>
      </c>
      <c r="P17" s="12">
        <f>1/$A$1*'[1]4408Exp'!O$85</f>
        <v>7.4564839999999983E-4</v>
      </c>
      <c r="Q17" s="12">
        <f>1/$A$1*'[1]4408Exp'!P$85</f>
        <v>1.3692140000000001E-3</v>
      </c>
      <c r="R17" s="12">
        <f>1/$A$1*'[1]4408Exp'!Q$85</f>
        <v>7.7191939999999985E-4</v>
      </c>
      <c r="S17" s="12">
        <f>1/$A$1*'[1]4408Exp'!R$85</f>
        <v>5.7014860000000002E-4</v>
      </c>
      <c r="T17" s="12">
        <f>1/$A$1*'[1]4408Exp'!S$85</f>
        <v>4.1583919999999995E-4</v>
      </c>
      <c r="U17" s="12">
        <f>1/$A$1*'[1]4408Exp'!T$85</f>
        <v>2.8907759999999998E-4</v>
      </c>
      <c r="V17" s="12">
        <f>1/$A$1*'[1]4408Exp'!U$85</f>
        <v>2.5236119999999995E-4</v>
      </c>
      <c r="W17" s="12">
        <f>1/$A$1*'[1]4408Exp'!V$85</f>
        <v>0</v>
      </c>
      <c r="X17" s="12">
        <f>1/$A$1*'[1]4408Exp'!W$85</f>
        <v>0</v>
      </c>
      <c r="Y17" s="12">
        <f>1/$A$1*'[1]4408Exp'!X$85</f>
        <v>0</v>
      </c>
      <c r="Z17" s="12">
        <f>1/$A$1*'[1]4408Exp'!Y$85</f>
        <v>0</v>
      </c>
      <c r="AA17" s="12">
        <f>1/$A$1*'[1]4408Exp'!Z$85</f>
        <v>0</v>
      </c>
      <c r="AB17" s="11">
        <f>1/$A$1*'[1]4408Exp'!AA$85</f>
        <v>0</v>
      </c>
      <c r="AC17" s="4"/>
      <c r="AD17" s="116">
        <f>'[1]4408Exp'!AB$85</f>
        <v>2.8787019999999997</v>
      </c>
      <c r="AE17" s="117">
        <f>'[1]4408Exp'!AC$85</f>
        <v>3.2351609999999997</v>
      </c>
      <c r="AF17" s="117">
        <f>'[1]4408Exp'!AD$85</f>
        <v>1.4767329999999999</v>
      </c>
      <c r="AG17" s="117">
        <f>'[1]4408Exp'!AE$85</f>
        <v>1.746777</v>
      </c>
      <c r="AH17" s="117">
        <f>'[1]4408Exp'!AF$85</f>
        <v>2.170201</v>
      </c>
      <c r="AI17" s="117">
        <f>'[1]4408Exp'!AG$85</f>
        <v>2.3474009999999996</v>
      </c>
      <c r="AJ17" s="117">
        <f>'[1]4408Exp'!AH$85</f>
        <v>1.5587690000000001</v>
      </c>
      <c r="AK17" s="117">
        <f>'[1]4408Exp'!AI$85</f>
        <v>1.8112179999999998</v>
      </c>
      <c r="AL17" s="117">
        <f>'[1]4408Exp'!AJ$85</f>
        <v>1.265998</v>
      </c>
      <c r="AM17" s="117">
        <f>'[1]4408Exp'!AK$85</f>
        <v>0.34736600000000001</v>
      </c>
      <c r="AN17" s="117">
        <f>'[1]4408Exp'!AL$85</f>
        <v>0.62995800000000002</v>
      </c>
      <c r="AO17" s="117">
        <f>'[1]4408Exp'!AM$85</f>
        <v>0.53362799999999999</v>
      </c>
      <c r="AP17" s="117">
        <f>'[1]4408Exp'!AN$85</f>
        <v>0.378716</v>
      </c>
      <c r="AQ17" s="117">
        <f>'[1]4408Exp'!AO$85</f>
        <v>0.71434900000000001</v>
      </c>
      <c r="AR17" s="117">
        <f>'[1]4408Exp'!AP$85</f>
        <v>0.99343899999999996</v>
      </c>
      <c r="AS17" s="117">
        <f>'[1]4408Exp'!AQ$85</f>
        <v>0.58477099999999993</v>
      </c>
      <c r="AT17" s="117">
        <f>'[1]4408Exp'!AR$85</f>
        <v>0.490541</v>
      </c>
      <c r="AU17" s="117">
        <f>'[1]4408Exp'!AS$85</f>
        <v>0.39449899999999999</v>
      </c>
      <c r="AV17" s="117">
        <f>'[1]4408Exp'!AT$85</f>
        <v>0.267096</v>
      </c>
      <c r="AW17" s="117">
        <f>'[1]4408Exp'!AU$85</f>
        <v>0.23385599999999998</v>
      </c>
      <c r="AX17" s="117">
        <f>'[1]4408Exp'!AV$85</f>
        <v>0</v>
      </c>
      <c r="AY17" s="117">
        <f>'[1]4408Exp'!AW$85</f>
        <v>0</v>
      </c>
      <c r="AZ17" s="117">
        <f>'[1]4408Exp'!AX$85</f>
        <v>0</v>
      </c>
      <c r="BA17" s="117">
        <f>'[1]4408Exp'!AY$85</f>
        <v>0</v>
      </c>
      <c r="BB17" s="117">
        <f>'[1]4408Exp'!AZ$85</f>
        <v>0</v>
      </c>
      <c r="BC17" s="117">
        <f>'[1]4408Exp'!BA$85</f>
        <v>0</v>
      </c>
      <c r="BD17" s="214"/>
    </row>
    <row r="18" spans="2:56">
      <c r="B18" s="5" t="s">
        <v>22</v>
      </c>
      <c r="C18" s="48">
        <f>1/$A$1*'[1]4408Exp'!$B$91</f>
        <v>1.6480552199999995E-2</v>
      </c>
      <c r="D18" s="12">
        <f>1/$A$1*'[1]4408Exp'!$C$91</f>
        <v>1.8980040799999997E-2</v>
      </c>
      <c r="E18" s="12">
        <f>1/$A$1*'[1]4408Exp'!$D$91</f>
        <v>1.5284575599999998E-2</v>
      </c>
      <c r="F18" s="12">
        <f>1/$A$1*'[1]4408Exp'!$E$91</f>
        <v>1.6674671999999995E-2</v>
      </c>
      <c r="G18" s="12">
        <f>1/$A$1*'[1]4408Exp'!$F$91</f>
        <v>2.0804225399999998E-2</v>
      </c>
      <c r="H18" s="12">
        <f>1/$A$1*'[1]4408Exp'!$G$91</f>
        <v>2.2543578399999993E-2</v>
      </c>
      <c r="I18" s="12">
        <f>1/$A$1*'[1]4408Exp'!$H$91</f>
        <v>1.5173022199999999E-2</v>
      </c>
      <c r="J18" s="38">
        <f>1/$A$1*'[1]4408Exp'!$I$91</f>
        <v>1.5202282199999997E-2</v>
      </c>
      <c r="K18" s="38">
        <f>1/$A$1*'[1]4408Exp'!$J$91</f>
        <v>1.7914677199999993E-2</v>
      </c>
      <c r="L18" s="38">
        <f>1/$A$1*'[1]4408Exp'!K$91</f>
        <v>9.2149721999999976E-3</v>
      </c>
      <c r="M18" s="12">
        <f>1/$A$1*'[1]4408Exp'!L$91</f>
        <v>1.2329340799999996E-2</v>
      </c>
      <c r="N18" s="12">
        <f>1/$A$1*'[1]4408Exp'!M$91</f>
        <v>1.0247580000000001E-2</v>
      </c>
      <c r="O18" s="12">
        <f>1/$A$1*'[1]4408Exp'!N$91</f>
        <v>1.0345630399999998E-2</v>
      </c>
      <c r="P18" s="12">
        <f>1/$A$1*'[1]4408Exp'!O$91</f>
        <v>7.169233399999999E-3</v>
      </c>
      <c r="Q18" s="12">
        <f>1/$A$1*'[1]4408Exp'!P$91</f>
        <v>6.8020749999999986E-3</v>
      </c>
      <c r="R18" s="12">
        <f>1/$A$1*'[1]4408Exp'!Q$91</f>
        <v>5.0452079999999989E-3</v>
      </c>
      <c r="S18" s="12">
        <f>1/$A$1*'[1]4408Exp'!R$91</f>
        <v>4.9867971999999995E-3</v>
      </c>
      <c r="T18" s="12">
        <f>1/$A$1*'[1]4408Exp'!S$91</f>
        <v>3.8952059999999991E-3</v>
      </c>
      <c r="U18" s="12">
        <f>1/$A$1*'[1]4408Exp'!T$91</f>
        <v>2.8484007999999995E-3</v>
      </c>
      <c r="V18" s="12">
        <f>1/$A$1*'[1]4408Exp'!U$91</f>
        <v>2.1837367999999998E-3</v>
      </c>
      <c r="W18" s="12">
        <f>1/$A$1*'[1]4408Exp'!V$91</f>
        <v>0</v>
      </c>
      <c r="X18" s="12">
        <f>1/$A$1*'[1]4408Exp'!W$91</f>
        <v>0</v>
      </c>
      <c r="Y18" s="12">
        <f>1/$A$1*'[1]4408Exp'!X$91</f>
        <v>0</v>
      </c>
      <c r="Z18" s="12">
        <f>1/$A$1*'[1]4408Exp'!Y$91</f>
        <v>0</v>
      </c>
      <c r="AA18" s="12">
        <f>1/$A$1*'[1]4408Exp'!Z$91</f>
        <v>0</v>
      </c>
      <c r="AB18" s="11">
        <f>1/$A$1*'[1]4408Exp'!AA$91</f>
        <v>0</v>
      </c>
      <c r="AC18" s="4"/>
      <c r="AD18" s="116">
        <f>'[1]4408Exp'!AB$91</f>
        <v>5.7366539999999997</v>
      </c>
      <c r="AE18" s="117">
        <f>'[1]4408Exp'!AC$91</f>
        <v>6.9488279999999998</v>
      </c>
      <c r="AF18" s="117">
        <f>'[1]4408Exp'!AD$91</f>
        <v>6.0157929999999995</v>
      </c>
      <c r="AG18" s="117">
        <f>'[1]4408Exp'!AE$91</f>
        <v>7.624593</v>
      </c>
      <c r="AH18" s="117">
        <f>'[1]4408Exp'!AF$91</f>
        <v>10.299341</v>
      </c>
      <c r="AI18" s="117">
        <f>'[1]4408Exp'!AG$91</f>
        <v>11.597257000000001</v>
      </c>
      <c r="AJ18" s="117">
        <f>'[1]4408Exp'!AH$91</f>
        <v>8.2738289999999992</v>
      </c>
      <c r="AK18" s="117">
        <f>'[1]4408Exp'!AI$91</f>
        <v>9.6617459999999991</v>
      </c>
      <c r="AL18" s="117">
        <f>'[1]4408Exp'!AJ$91</f>
        <v>12.237296999999998</v>
      </c>
      <c r="AM18" s="117">
        <f>'[1]4408Exp'!AK$91</f>
        <v>5.6532459999999993</v>
      </c>
      <c r="AN18" s="117">
        <f>'[1]4408Exp'!AL$91</f>
        <v>7.3431219999999993</v>
      </c>
      <c r="AO18" s="117">
        <f>'[1]4408Exp'!AM$91</f>
        <v>6.6666719999999993</v>
      </c>
      <c r="AP18" s="117">
        <f>'[1]4408Exp'!AN$91</f>
        <v>6.4987579999999996</v>
      </c>
      <c r="AQ18" s="117">
        <f>'[1]4408Exp'!AO$91</f>
        <v>4.8061809999999996</v>
      </c>
      <c r="AR18" s="117">
        <f>'[1]4408Exp'!AP$91</f>
        <v>4.5403839999999995</v>
      </c>
      <c r="AS18" s="117">
        <f>'[1]4408Exp'!AQ$91</f>
        <v>3.293107</v>
      </c>
      <c r="AT18" s="117">
        <f>'[1]4408Exp'!AR$91</f>
        <v>3.188472</v>
      </c>
      <c r="AU18" s="117">
        <f>'[1]4408Exp'!AS$91</f>
        <v>2.5455009999999998</v>
      </c>
      <c r="AV18" s="117">
        <f>'[1]4408Exp'!AT$91</f>
        <v>1.9939519999999999</v>
      </c>
      <c r="AW18" s="117">
        <f>'[1]4408Exp'!AU$91</f>
        <v>1.449719</v>
      </c>
      <c r="AX18" s="117">
        <f>'[1]4408Exp'!AV$91</f>
        <v>0</v>
      </c>
      <c r="AY18" s="117">
        <f>'[1]4408Exp'!AW$91</f>
        <v>0</v>
      </c>
      <c r="AZ18" s="117">
        <f>'[1]4408Exp'!AX$91</f>
        <v>0</v>
      </c>
      <c r="BA18" s="117">
        <f>'[1]4408Exp'!AY$91</f>
        <v>0</v>
      </c>
      <c r="BB18" s="117">
        <f>'[1]4408Exp'!AZ$91</f>
        <v>0</v>
      </c>
      <c r="BC18" s="117">
        <f>'[1]4408Exp'!BA$91</f>
        <v>0</v>
      </c>
      <c r="BD18" s="214"/>
    </row>
    <row r="19" spans="2:56">
      <c r="B19" s="5" t="s">
        <v>26</v>
      </c>
      <c r="C19" s="48">
        <f>1/$A$1*'[1]4408Exp'!$B$114</f>
        <v>2.8849256799999994E-2</v>
      </c>
      <c r="D19" s="12">
        <f>1/$A$1*'[1]4408Exp'!$C$114</f>
        <v>3.1960433399999995E-2</v>
      </c>
      <c r="E19" s="12">
        <f>1/$A$1*'[1]4408Exp'!$D$114</f>
        <v>2.5056415999999998E-2</v>
      </c>
      <c r="F19" s="12">
        <f>1/$A$1*'[1]4408Exp'!$E$114</f>
        <v>2.6902486799999997E-2</v>
      </c>
      <c r="G19" s="12">
        <f>1/$A$1*'[1]4408Exp'!$F$114</f>
        <v>2.7991171599999996E-2</v>
      </c>
      <c r="H19" s="12">
        <f>1/$A$1*'[1]4408Exp'!$G$114</f>
        <v>2.9445722599999995E-2</v>
      </c>
      <c r="I19" s="12">
        <f>1/$A$1*'[1]4408Exp'!$H$114</f>
        <v>3.1145668399999996E-2</v>
      </c>
      <c r="J19" s="38">
        <f>1/$A$1*'[1]4408Exp'!$I$114</f>
        <v>3.3475387400000001E-2</v>
      </c>
      <c r="K19" s="38">
        <f>1/$A$1*'[1]4408Exp'!$J$114</f>
        <v>2.9030924999999996E-2</v>
      </c>
      <c r="L19" s="38">
        <f>1/$A$1*'[1]4408Exp'!K$114</f>
        <v>1.8025489999999998E-2</v>
      </c>
      <c r="M19" s="12">
        <f>1/$A$1*'[1]4408Exp'!L$114</f>
        <v>2.0533309999999996E-2</v>
      </c>
      <c r="N19" s="12">
        <f>1/$A$1*'[1]4408Exp'!M$114</f>
        <v>1.6765552999999999E-2</v>
      </c>
      <c r="O19" s="12">
        <f>1/$A$1*'[1]4408Exp'!N$114</f>
        <v>1.4574670599999997E-2</v>
      </c>
      <c r="P19" s="12">
        <f>1/$A$1*'[1]4408Exp'!O$114</f>
        <v>1.4909761999999998E-2</v>
      </c>
      <c r="Q19" s="12">
        <f>1/$A$1*'[1]4408Exp'!P$114</f>
        <v>1.5457208199999998E-2</v>
      </c>
      <c r="R19" s="12">
        <f>1/$A$1*'[1]4408Exp'!Q$114</f>
        <v>1.83156134E-2</v>
      </c>
      <c r="S19" s="12">
        <f>1/$A$1*'[1]4408Exp'!R$114</f>
        <v>1.8191664399999998E-2</v>
      </c>
      <c r="T19" s="12">
        <f>1/$A$1*'[1]4408Exp'!S$114</f>
        <v>1.3037873799999999E-2</v>
      </c>
      <c r="U19" s="12">
        <f>1/$A$1*'[1]4408Exp'!T$114</f>
        <v>1.3815240599999995E-2</v>
      </c>
      <c r="V19" s="12">
        <f>1/$A$1*'[1]4408Exp'!U$114</f>
        <v>1.3291062399999999E-2</v>
      </c>
      <c r="W19" s="12">
        <f>1/$A$1*'[1]4408Exp'!V$114</f>
        <v>0</v>
      </c>
      <c r="X19" s="12">
        <f>1/$A$1*'[1]4408Exp'!W$114</f>
        <v>0</v>
      </c>
      <c r="Y19" s="12">
        <f>1/$A$1*'[1]4408Exp'!X$114</f>
        <v>0</v>
      </c>
      <c r="Z19" s="12">
        <f>1/$A$1*'[1]4408Exp'!Y$114</f>
        <v>0</v>
      </c>
      <c r="AA19" s="12">
        <f>1/$A$1*'[1]4408Exp'!Z$114</f>
        <v>0</v>
      </c>
      <c r="AB19" s="11">
        <f>1/$A$1*'[1]4408Exp'!AA$114</f>
        <v>0</v>
      </c>
      <c r="AC19" s="4"/>
      <c r="AD19" s="116">
        <f>'[1]4408Exp'!AB$114</f>
        <v>15.398211999999999</v>
      </c>
      <c r="AE19" s="117">
        <f>'[1]4408Exp'!AC$114</f>
        <v>17.841746999999998</v>
      </c>
      <c r="AF19" s="117">
        <f>'[1]4408Exp'!AD$114</f>
        <v>16.204038999999998</v>
      </c>
      <c r="AG19" s="117">
        <f>'[1]4408Exp'!AE$114</f>
        <v>17.845987999999998</v>
      </c>
      <c r="AH19" s="117">
        <f>'[1]4408Exp'!AF$114</f>
        <v>19.121351999999998</v>
      </c>
      <c r="AI19" s="117">
        <f>'[1]4408Exp'!AG$114</f>
        <v>20.315877</v>
      </c>
      <c r="AJ19" s="117">
        <f>'[1]4408Exp'!AH$114</f>
        <v>20.554138999999999</v>
      </c>
      <c r="AK19" s="117">
        <f>'[1]4408Exp'!AI$114</f>
        <v>24.670836999999999</v>
      </c>
      <c r="AL19" s="117">
        <f>'[1]4408Exp'!AJ$114</f>
        <v>23.67409</v>
      </c>
      <c r="AM19" s="117">
        <f>'[1]4408Exp'!AK$114</f>
        <v>13.215048999999999</v>
      </c>
      <c r="AN19" s="117">
        <f>'[1]4408Exp'!AL$114</f>
        <v>13.867704999999999</v>
      </c>
      <c r="AO19" s="117">
        <f>'[1]4408Exp'!AM$114</f>
        <v>11.788295</v>
      </c>
      <c r="AP19" s="117">
        <f>'[1]4408Exp'!AN$114</f>
        <v>10.288172999999999</v>
      </c>
      <c r="AQ19" s="117">
        <f>'[1]4408Exp'!AO$114</f>
        <v>11.540633999999999</v>
      </c>
      <c r="AR19" s="117">
        <f>'[1]4408Exp'!AP$114</f>
        <v>12.374848999999999</v>
      </c>
      <c r="AS19" s="117">
        <f>'[1]4408Exp'!AQ$114</f>
        <v>12.906865999999999</v>
      </c>
      <c r="AT19" s="117">
        <f>'[1]4408Exp'!AR$114</f>
        <v>12.974217999999999</v>
      </c>
      <c r="AU19" s="117">
        <f>'[1]4408Exp'!AS$114</f>
        <v>9.5117119999999993</v>
      </c>
      <c r="AV19" s="117">
        <f>'[1]4408Exp'!AT$114</f>
        <v>10.306936</v>
      </c>
      <c r="AW19" s="117">
        <f>'[1]4408Exp'!AU$114</f>
        <v>9.6077649999999988</v>
      </c>
      <c r="AX19" s="117">
        <f>'[1]4408Exp'!AV$114</f>
        <v>0</v>
      </c>
      <c r="AY19" s="117">
        <f>'[1]4408Exp'!AW$114</f>
        <v>0</v>
      </c>
      <c r="AZ19" s="117">
        <f>'[1]4408Exp'!AX$114</f>
        <v>0</v>
      </c>
      <c r="BA19" s="117">
        <f>'[1]4408Exp'!AY$114</f>
        <v>0</v>
      </c>
      <c r="BB19" s="117">
        <f>'[1]4408Exp'!AZ$114</f>
        <v>0</v>
      </c>
      <c r="BC19" s="117">
        <f>'[1]4408Exp'!BA$114</f>
        <v>0</v>
      </c>
      <c r="BD19" s="214"/>
    </row>
    <row r="20" spans="2:56">
      <c r="B20" s="5" t="s">
        <v>29</v>
      </c>
      <c r="C20" s="48">
        <f>1/$A$1*'[1]4408Exp'!$B$193</f>
        <v>6.4569399999999985E-5</v>
      </c>
      <c r="D20" s="12">
        <f>1/$A$1*'[1]4408Exp'!$C$193</f>
        <v>1.4150079999999997E-4</v>
      </c>
      <c r="E20" s="12">
        <f>1/$A$1*'[1]4408Exp'!$D$193</f>
        <v>1.44074E-4</v>
      </c>
      <c r="F20" s="12">
        <f>1/$A$1*'[1]4408Exp'!$E$193</f>
        <v>4.5167499999999996E-4</v>
      </c>
      <c r="G20" s="12">
        <f>1/$A$1*'[1]4408Exp'!$F$193</f>
        <v>8.6386999999999987E-4</v>
      </c>
      <c r="H20" s="12">
        <f>1/$A$1*'[1]4408Exp'!$G$193</f>
        <v>3.072173999999999E-4</v>
      </c>
      <c r="I20" s="12">
        <f>1/$A$1*'[1]4408Exp'!$H$193</f>
        <v>2.6935495999999997E-3</v>
      </c>
      <c r="J20" s="38">
        <f>1/$A$1*'[1]4408Exp'!$I$193</f>
        <v>4.2639267999999998E-3</v>
      </c>
      <c r="K20" s="38">
        <f>1/$A$1*'[1]4408Exp'!$J$193</f>
        <v>2.2069179999999996E-3</v>
      </c>
      <c r="L20" s="38">
        <f>1/$A$1*'[1]4408Exp'!K$193</f>
        <v>1.4788899999999998E-3</v>
      </c>
      <c r="M20" s="12">
        <f>1/$A$1*'[1]4408Exp'!L$193</f>
        <v>4.5094979999999989E-3</v>
      </c>
      <c r="N20" s="12">
        <f>1/$A$1*'[1]4408Exp'!M$193</f>
        <v>5.2747155999999986E-3</v>
      </c>
      <c r="O20" s="12">
        <f>1/$A$1*'[1]4408Exp'!N$193</f>
        <v>5.483307199999999E-3</v>
      </c>
      <c r="P20" s="12">
        <f>1/$A$1*'[1]4408Exp'!O$193</f>
        <v>4.9575861999999991E-3</v>
      </c>
      <c r="Q20" s="12">
        <f>1/$A$1*'[1]4408Exp'!P$193</f>
        <v>7.8211083999999986E-3</v>
      </c>
      <c r="R20" s="12">
        <f>1/$A$1*'[1]4408Exp'!Q$193</f>
        <v>8.0674453999999979E-3</v>
      </c>
      <c r="S20" s="12">
        <f>1/$A$1*'[1]4408Exp'!R$193</f>
        <v>7.3315339999999981E-3</v>
      </c>
      <c r="T20" s="12">
        <f>1/$A$1*'[1]4408Exp'!S$193</f>
        <v>7.5419105999999991E-3</v>
      </c>
      <c r="U20" s="12">
        <f>1/$A$1*'[1]4408Exp'!T$193</f>
        <v>6.8820317999999988E-3</v>
      </c>
      <c r="V20" s="12">
        <f>1/$A$1*'[1]4408Exp'!U$193</f>
        <v>7.3745027999999983E-3</v>
      </c>
      <c r="W20" s="12">
        <f>1/$A$1*'[1]4408Exp'!V$193</f>
        <v>0</v>
      </c>
      <c r="X20" s="12">
        <f>1/$A$1*'[1]4408Exp'!W$193</f>
        <v>0</v>
      </c>
      <c r="Y20" s="12">
        <f>1/$A$1*'[1]4408Exp'!X$193</f>
        <v>0</v>
      </c>
      <c r="Z20" s="12">
        <f>1/$A$1*'[1]4408Exp'!Y$193</f>
        <v>0</v>
      </c>
      <c r="AA20" s="12">
        <f>1/$A$1*'[1]4408Exp'!Z$193</f>
        <v>0</v>
      </c>
      <c r="AB20" s="11">
        <f>1/$A$1*'[1]4408Exp'!AA$193</f>
        <v>0</v>
      </c>
      <c r="AC20" s="4"/>
      <c r="AD20" s="116">
        <f>'[1]4408Exp'!AB$193</f>
        <v>1.9632999999999998E-2</v>
      </c>
      <c r="AE20" s="117">
        <f>'[1]4408Exp'!AC$193</f>
        <v>3.2334999999999996E-2</v>
      </c>
      <c r="AF20" s="117">
        <f>'[1]4408Exp'!AD$193</f>
        <v>4.1856999999999998E-2</v>
      </c>
      <c r="AG20" s="117">
        <f>'[1]4408Exp'!AE$193</f>
        <v>0.17250199999999999</v>
      </c>
      <c r="AH20" s="117">
        <f>'[1]4408Exp'!AF$193</f>
        <v>0.347159</v>
      </c>
      <c r="AI20" s="117">
        <f>'[1]4408Exp'!AG$193</f>
        <v>0.13899599999999998</v>
      </c>
      <c r="AJ20" s="117">
        <f>'[1]4408Exp'!AH$193</f>
        <v>1.423114</v>
      </c>
      <c r="AK20" s="117">
        <f>'[1]4408Exp'!AI$193</f>
        <v>2.6829749999999999</v>
      </c>
      <c r="AL20" s="117">
        <f>'[1]4408Exp'!AJ$193</f>
        <v>1.4238949999999999</v>
      </c>
      <c r="AM20" s="117">
        <f>'[1]4408Exp'!AK$193</f>
        <v>0.905532</v>
      </c>
      <c r="AN20" s="117">
        <f>'[1]4408Exp'!AL$193</f>
        <v>2.6277659999999998</v>
      </c>
      <c r="AO20" s="117">
        <f>'[1]4408Exp'!AM$193</f>
        <v>3.4309369999999997</v>
      </c>
      <c r="AP20" s="117">
        <f>'[1]4408Exp'!AN$193</f>
        <v>3.4085729999999996</v>
      </c>
      <c r="AQ20" s="117">
        <f>'[1]4408Exp'!AO$193</f>
        <v>4.1570809999999998</v>
      </c>
      <c r="AR20" s="117">
        <f>'[1]4408Exp'!AP$193</f>
        <v>4.6988959999999995</v>
      </c>
      <c r="AS20" s="117">
        <f>'[1]4408Exp'!AQ$193</f>
        <v>5.0374140000000001</v>
      </c>
      <c r="AT20" s="117">
        <f>'[1]4408Exp'!AR$193</f>
        <v>5.1485249999999994</v>
      </c>
      <c r="AU20" s="117">
        <f>'[1]4408Exp'!AS$193</f>
        <v>5.1049899999999999</v>
      </c>
      <c r="AV20" s="117">
        <f>'[1]4408Exp'!AT$193</f>
        <v>4.879518</v>
      </c>
      <c r="AW20" s="117">
        <f>'[1]4408Exp'!AU$193</f>
        <v>4.8929079999999994</v>
      </c>
      <c r="AX20" s="117">
        <f>'[1]4408Exp'!AV$193</f>
        <v>0</v>
      </c>
      <c r="AY20" s="117">
        <f>'[1]4408Exp'!AW$193</f>
        <v>0</v>
      </c>
      <c r="AZ20" s="117">
        <f>'[1]4408Exp'!AX$193</f>
        <v>0</v>
      </c>
      <c r="BA20" s="117">
        <f>'[1]4408Exp'!AY$193</f>
        <v>0</v>
      </c>
      <c r="BB20" s="117">
        <f>'[1]4408Exp'!AZ$193</f>
        <v>0</v>
      </c>
      <c r="BC20" s="117">
        <f>'[1]4408Exp'!BA$193</f>
        <v>0</v>
      </c>
      <c r="BD20" s="214"/>
    </row>
    <row r="21" spans="2:56">
      <c r="B21" s="5" t="s">
        <v>38</v>
      </c>
      <c r="C21" s="48">
        <f>1/$A$1*'[1]4408Exp'!$B$212</f>
        <v>2.3533691999999995E-2</v>
      </c>
      <c r="D21" s="12">
        <f>1/$A$1*'[1]4408Exp'!$C$212</f>
        <v>2.4442226199999997E-2</v>
      </c>
      <c r="E21" s="12">
        <f>1/$A$1*'[1]4408Exp'!$D$212</f>
        <v>1.7301625599999995E-2</v>
      </c>
      <c r="F21" s="12">
        <f>1/$A$1*'[1]4408Exp'!$E$212</f>
        <v>1.8373949999999997E-2</v>
      </c>
      <c r="G21" s="12">
        <f>1/$A$1*'[1]4408Exp'!$F$212</f>
        <v>1.7756008199999996E-2</v>
      </c>
      <c r="H21" s="12">
        <f>1/$A$1*'[1]4408Exp'!$G$212</f>
        <v>2.1913508399999997E-2</v>
      </c>
      <c r="I21" s="12">
        <f>1/$A$1*'[1]4408Exp'!$H$212</f>
        <v>1.7958985799999997E-2</v>
      </c>
      <c r="J21" s="38">
        <f>1/$A$1*'[1]4408Exp'!$I$212</f>
        <v>1.7788148E-2</v>
      </c>
      <c r="K21" s="38">
        <f>1/$A$1*'[1]4408Exp'!$J$212</f>
        <v>1.606136E-2</v>
      </c>
      <c r="L21" s="38">
        <f>1/$A$1*'[1]4408Exp'!K$212</f>
        <v>6.9011334000000004E-3</v>
      </c>
      <c r="M21" s="12">
        <f>1/$A$1*'[1]4408Exp'!L$212</f>
        <v>1.2970437199999999E-2</v>
      </c>
      <c r="N21" s="12">
        <f>1/$A$1*'[1]4408Exp'!M$212</f>
        <v>9.451411199999999E-3</v>
      </c>
      <c r="O21" s="12">
        <f>1/$A$1*'[1]4408Exp'!N$212</f>
        <v>9.8579795999999987E-3</v>
      </c>
      <c r="P21" s="12">
        <f>1/$A$1*'[1]4408Exp'!O$212</f>
        <v>9.5794915999999966E-3</v>
      </c>
      <c r="Q21" s="12">
        <f>1/$A$1*'[1]4408Exp'!P$212</f>
        <v>1.0812573799999997E-2</v>
      </c>
      <c r="R21" s="12">
        <f>1/$A$1*'[1]4408Exp'!Q$212</f>
        <v>8.9697103999999989E-3</v>
      </c>
      <c r="S21" s="12">
        <f>1/$A$1*'[1]4408Exp'!R$212</f>
        <v>8.4319605999999981E-3</v>
      </c>
      <c r="T21" s="12">
        <f>1/$A$1*'[1]4408Exp'!S$212</f>
        <v>9.6449541999999982E-3</v>
      </c>
      <c r="U21" s="12">
        <f>1/$A$1*'[1]4408Exp'!T$212</f>
        <v>1.3122859399999999E-2</v>
      </c>
      <c r="V21" s="12">
        <f>1/$A$1*'[1]4408Exp'!U$212</f>
        <v>9.9195109999999989E-3</v>
      </c>
      <c r="W21" s="12">
        <f>1/$A$1*'[1]4408Exp'!V$212</f>
        <v>0</v>
      </c>
      <c r="X21" s="12">
        <f>1/$A$1*'[1]4408Exp'!W$212</f>
        <v>0</v>
      </c>
      <c r="Y21" s="12">
        <f>1/$A$1*'[1]4408Exp'!X$212</f>
        <v>0</v>
      </c>
      <c r="Z21" s="12">
        <f>1/$A$1*'[1]4408Exp'!Y$212</f>
        <v>0</v>
      </c>
      <c r="AA21" s="12">
        <f>1/$A$1*'[1]4408Exp'!Z$212</f>
        <v>0</v>
      </c>
      <c r="AB21" s="11">
        <f>1/$A$1*'[1]4408Exp'!AA$212</f>
        <v>0</v>
      </c>
      <c r="AC21" s="4"/>
      <c r="AD21" s="116">
        <f>'[1]4408Exp'!AB$212</f>
        <v>9.2190569999999994</v>
      </c>
      <c r="AE21" s="117">
        <f>'[1]4408Exp'!AC$212</f>
        <v>11.584031</v>
      </c>
      <c r="AF21" s="117">
        <f>'[1]4408Exp'!AD$212</f>
        <v>9.1675439999999995</v>
      </c>
      <c r="AG21" s="117">
        <f>'[1]4408Exp'!AE$212</f>
        <v>12.284146</v>
      </c>
      <c r="AH21" s="117">
        <f>'[1]4408Exp'!AF$212</f>
        <v>12.466461000000001</v>
      </c>
      <c r="AI21" s="117">
        <f>'[1]4408Exp'!AG$212</f>
        <v>14.827610999999999</v>
      </c>
      <c r="AJ21" s="117">
        <f>'[1]4408Exp'!AH$212</f>
        <v>13.694827</v>
      </c>
      <c r="AK21" s="117">
        <f>'[1]4408Exp'!AI$212</f>
        <v>13.75656</v>
      </c>
      <c r="AL21" s="117">
        <f>'[1]4408Exp'!AJ$212</f>
        <v>13.464933</v>
      </c>
      <c r="AM21" s="117">
        <f>'[1]4408Exp'!AK$212</f>
        <v>5.6004439999999995</v>
      </c>
      <c r="AN21" s="117">
        <f>'[1]4408Exp'!AL$212</f>
        <v>9.2752780000000001</v>
      </c>
      <c r="AO21" s="117">
        <f>'[1]4408Exp'!AM$212</f>
        <v>7.9257549999999997</v>
      </c>
      <c r="AP21" s="117">
        <f>'[1]4408Exp'!AN$212</f>
        <v>7.4724499999999994</v>
      </c>
      <c r="AQ21" s="117">
        <f>'[1]4408Exp'!AO$212</f>
        <v>8.6283139999999996</v>
      </c>
      <c r="AR21" s="117">
        <f>'[1]4408Exp'!AP$212</f>
        <v>9.3590369999999989</v>
      </c>
      <c r="AS21" s="117">
        <f>'[1]4408Exp'!AQ$212</f>
        <v>7.2151169999999993</v>
      </c>
      <c r="AT21" s="117">
        <f>'[1]4408Exp'!AR$212</f>
        <v>6.4477630000000001</v>
      </c>
      <c r="AU21" s="117">
        <f>'[1]4408Exp'!AS$212</f>
        <v>7.4829339999999993</v>
      </c>
      <c r="AV21" s="117">
        <f>'[1]4408Exp'!AT$212</f>
        <v>10.573763</v>
      </c>
      <c r="AW21" s="117">
        <f>'[1]4408Exp'!AU$212</f>
        <v>6.8988299999999994</v>
      </c>
      <c r="AX21" s="117">
        <f>'[1]4408Exp'!AV$212</f>
        <v>0</v>
      </c>
      <c r="AY21" s="117">
        <f>'[1]4408Exp'!AW$212</f>
        <v>0</v>
      </c>
      <c r="AZ21" s="117">
        <f>'[1]4408Exp'!AX$212</f>
        <v>0</v>
      </c>
      <c r="BA21" s="117">
        <f>'[1]4408Exp'!AY$212</f>
        <v>0</v>
      </c>
      <c r="BB21" s="117">
        <f>'[1]4408Exp'!AZ$212</f>
        <v>0</v>
      </c>
      <c r="BC21" s="117">
        <f>'[1]4408Exp'!BA$212</f>
        <v>0</v>
      </c>
      <c r="BD21" s="214"/>
    </row>
    <row r="22" spans="2:56">
      <c r="B22" s="5" t="s">
        <v>15</v>
      </c>
      <c r="C22" s="51">
        <f t="shared" ref="C22:AB22" si="8">SUM(C15:C15)-SUM(C16:C21)</f>
        <v>4.0955194000000111E-3</v>
      </c>
      <c r="D22" s="9">
        <f t="shared" si="8"/>
        <v>4.0267808000000044E-3</v>
      </c>
      <c r="E22" s="9">
        <f t="shared" si="8"/>
        <v>2.4837133999999969E-3</v>
      </c>
      <c r="F22" s="9">
        <f t="shared" si="8"/>
        <v>1.7659193999999684E-3</v>
      </c>
      <c r="G22" s="9">
        <f t="shared" si="8"/>
        <v>2.7901369999999981E-3</v>
      </c>
      <c r="H22" s="9">
        <f t="shared" si="8"/>
        <v>3.4227270000000004E-3</v>
      </c>
      <c r="I22" s="9">
        <f t="shared" si="8"/>
        <v>2.4620707999999936E-3</v>
      </c>
      <c r="J22" s="44">
        <f t="shared" si="8"/>
        <v>3.7822386000000013E-3</v>
      </c>
      <c r="K22" s="44">
        <f t="shared" si="8"/>
        <v>4.0172089999999938E-3</v>
      </c>
      <c r="L22" s="44">
        <f t="shared" si="8"/>
        <v>1.2484583999999993E-3</v>
      </c>
      <c r="M22" s="9">
        <f t="shared" si="8"/>
        <v>1.3941914000000014E-3</v>
      </c>
      <c r="N22" s="9">
        <f t="shared" si="8"/>
        <v>1.800348199999989E-3</v>
      </c>
      <c r="O22" s="9">
        <f t="shared" si="8"/>
        <v>1.2464172000000093E-3</v>
      </c>
      <c r="P22" s="9">
        <f t="shared" si="8"/>
        <v>7.4520740000000307E-4</v>
      </c>
      <c r="Q22" s="9">
        <f t="shared" si="8"/>
        <v>8.5148560000000706E-4</v>
      </c>
      <c r="R22" s="9">
        <f t="shared" si="8"/>
        <v>8.5075760000000861E-4</v>
      </c>
      <c r="S22" s="9">
        <f t="shared" si="8"/>
        <v>1.1648224000000082E-3</v>
      </c>
      <c r="T22" s="9">
        <f t="shared" si="8"/>
        <v>8.8106899999999821E-4</v>
      </c>
      <c r="U22" s="9">
        <f t="shared" si="8"/>
        <v>1.3460090000000022E-3</v>
      </c>
      <c r="V22" s="9">
        <f t="shared" si="8"/>
        <v>1.0847956000000006E-3</v>
      </c>
      <c r="W22" s="9">
        <f t="shared" si="8"/>
        <v>0</v>
      </c>
      <c r="X22" s="9">
        <f t="shared" si="8"/>
        <v>0</v>
      </c>
      <c r="Y22" s="9">
        <f t="shared" si="8"/>
        <v>0</v>
      </c>
      <c r="Z22" s="9">
        <f t="shared" si="8"/>
        <v>0</v>
      </c>
      <c r="AA22" s="9">
        <f t="shared" si="8"/>
        <v>0</v>
      </c>
      <c r="AB22" s="105">
        <f t="shared" si="8"/>
        <v>0</v>
      </c>
      <c r="AC22" s="4"/>
      <c r="AD22" s="116">
        <f t="shared" ref="AD22:BC22" si="9">SUM(AD15:AD15)-SUM(AD16:AD21)</f>
        <v>1.6893330000000049</v>
      </c>
      <c r="AE22" s="117">
        <f t="shared" si="9"/>
        <v>1.6675139999999971</v>
      </c>
      <c r="AF22" s="117">
        <f t="shared" si="9"/>
        <v>1.0663249999999991</v>
      </c>
      <c r="AG22" s="117">
        <f t="shared" si="9"/>
        <v>0.76061500000000137</v>
      </c>
      <c r="AH22" s="117">
        <f t="shared" si="9"/>
        <v>1.4006049999999988</v>
      </c>
      <c r="AI22" s="117">
        <f t="shared" si="9"/>
        <v>1.646294999999995</v>
      </c>
      <c r="AJ22" s="117">
        <f t="shared" si="9"/>
        <v>1.8225489999999951</v>
      </c>
      <c r="AK22" s="117">
        <f t="shared" si="9"/>
        <v>2.5238549999999975</v>
      </c>
      <c r="AL22" s="117">
        <f t="shared" si="9"/>
        <v>3.010567999999985</v>
      </c>
      <c r="AM22" s="117">
        <f t="shared" si="9"/>
        <v>0.83622799999999842</v>
      </c>
      <c r="AN22" s="117">
        <f t="shared" si="9"/>
        <v>0.97488799999999287</v>
      </c>
      <c r="AO22" s="117">
        <f t="shared" si="9"/>
        <v>1.1938079999999971</v>
      </c>
      <c r="AP22" s="117">
        <f t="shared" si="9"/>
        <v>0.81244000000000227</v>
      </c>
      <c r="AQ22" s="117">
        <f t="shared" si="9"/>
        <v>0.48697100000000049</v>
      </c>
      <c r="AR22" s="117">
        <f t="shared" si="9"/>
        <v>0.65975100000000708</v>
      </c>
      <c r="AS22" s="117">
        <f t="shared" si="9"/>
        <v>0.53606299999999862</v>
      </c>
      <c r="AT22" s="117">
        <f t="shared" si="9"/>
        <v>0.81626800000000088</v>
      </c>
      <c r="AU22" s="117">
        <f t="shared" si="9"/>
        <v>0.66650999999999883</v>
      </c>
      <c r="AV22" s="117">
        <f t="shared" si="9"/>
        <v>1.0477109999999996</v>
      </c>
      <c r="AW22" s="117">
        <f t="shared" si="9"/>
        <v>0.92099100000000078</v>
      </c>
      <c r="AX22" s="117">
        <f t="shared" si="9"/>
        <v>0</v>
      </c>
      <c r="AY22" s="117">
        <f t="shared" si="9"/>
        <v>0</v>
      </c>
      <c r="AZ22" s="117">
        <f t="shared" si="9"/>
        <v>0</v>
      </c>
      <c r="BA22" s="117">
        <f t="shared" si="9"/>
        <v>0</v>
      </c>
      <c r="BB22" s="117">
        <f t="shared" si="9"/>
        <v>0</v>
      </c>
      <c r="BC22" s="117">
        <f t="shared" si="9"/>
        <v>0</v>
      </c>
      <c r="BD22" s="214"/>
    </row>
    <row r="23" spans="2:56" ht="17.149999999999999" customHeight="1">
      <c r="B23" s="222" t="s">
        <v>125</v>
      </c>
      <c r="C23" s="223">
        <f>1/$A$1*'[1]4408Exp'!$B$265</f>
        <v>2.0422485999999993E-3</v>
      </c>
      <c r="D23" s="224">
        <f>1/$A$1*'[1]4408Exp'!$C$265</f>
        <v>2.0664895999999997E-3</v>
      </c>
      <c r="E23" s="224">
        <f>1/$A$1*'[1]4408Exp'!$D$265</f>
        <v>1.1819471999999999E-3</v>
      </c>
      <c r="F23" s="224">
        <f>1/$A$1*'[1]4408Exp'!$E$265</f>
        <v>1.9807745999999996E-3</v>
      </c>
      <c r="G23" s="224">
        <f>1/$A$1*'[1]4408Exp'!$F$265</f>
        <v>2.1048565999999998E-3</v>
      </c>
      <c r="H23" s="224">
        <f>1/$A$1*'[1]4408Exp'!$G$265</f>
        <v>4.5237920000000004E-3</v>
      </c>
      <c r="I23" s="224">
        <f>1/$A$1*'[1]4408Exp'!$H$265</f>
        <v>2.6651743999999995E-3</v>
      </c>
      <c r="J23" s="225">
        <f>1/$A$1*'[1]4408Exp'!$I$265</f>
        <v>2.5803105999999995E-3</v>
      </c>
      <c r="K23" s="225">
        <f>1/$A$1*'[1]4408Exp'!$J$265</f>
        <v>3.7250919999999993E-3</v>
      </c>
      <c r="L23" s="225">
        <f>1/$A$1*'[1]4408Exp'!K$265</f>
        <v>1.5446857999999997E-3</v>
      </c>
      <c r="M23" s="224">
        <f>1/$A$1*'[1]4408Exp'!L$265</f>
        <v>1.1178215999999997E-3</v>
      </c>
      <c r="N23" s="224">
        <f>1/$A$1*'[1]4408Exp'!M$265</f>
        <v>1.1783309999999999E-3</v>
      </c>
      <c r="O23" s="224">
        <f>1/$A$1*'[1]4408Exp'!N$265</f>
        <v>4.2023939999999991E-4</v>
      </c>
      <c r="P23" s="224">
        <f>1/$A$1*'[1]4408Exp'!O$265</f>
        <v>8.597679999999998E-5</v>
      </c>
      <c r="Q23" s="224">
        <f>1/$A$1*'[1]4408Exp'!P$265</f>
        <v>2.3790899999999999E-4</v>
      </c>
      <c r="R23" s="224">
        <f>1/$A$1*'[1]4408Exp'!Q$265</f>
        <v>2.3101679999999999E-4</v>
      </c>
      <c r="S23" s="224">
        <f>1/$A$1*'[1]4408Exp'!R$265</f>
        <v>4.2205799999999995E-5</v>
      </c>
      <c r="T23" s="224">
        <f>1/$A$1*'[1]4408Exp'!S$265</f>
        <v>9.6424999999999986E-5</v>
      </c>
      <c r="U23" s="224">
        <f>1/$A$1*'[1]4408Exp'!T$265</f>
        <v>2.5875499999999989E-4</v>
      </c>
      <c r="V23" s="224">
        <f>1/$A$1*'[1]4408Exp'!U$265</f>
        <v>2.9829239999999994E-4</v>
      </c>
      <c r="W23" s="224">
        <f>1/$A$1*'[1]4408Exp'!V$265</f>
        <v>0</v>
      </c>
      <c r="X23" s="224">
        <f>1/$A$1*'[1]4408Exp'!W$265</f>
        <v>0</v>
      </c>
      <c r="Y23" s="224">
        <f>1/$A$1*'[1]4408Exp'!X$265</f>
        <v>0</v>
      </c>
      <c r="Z23" s="224">
        <f>1/$A$1*'[1]4408Exp'!Y$265</f>
        <v>0</v>
      </c>
      <c r="AA23" s="224">
        <f>1/$A$1*'[1]4408Exp'!Z$265</f>
        <v>0</v>
      </c>
      <c r="AB23" s="226">
        <f>1/$A$1*'[1]4408Exp'!AA$265</f>
        <v>0</v>
      </c>
      <c r="AC23" s="193"/>
      <c r="AD23" s="227">
        <f>'[1]4408Exp'!AB$265</f>
        <v>0.69809599999999994</v>
      </c>
      <c r="AE23" s="228">
        <f>'[1]4408Exp'!AC$265</f>
        <v>0.73508200000000001</v>
      </c>
      <c r="AF23" s="228">
        <f>'[1]4408Exp'!AD$265</f>
        <v>0.46808499999999997</v>
      </c>
      <c r="AG23" s="228">
        <f>'[1]4408Exp'!AE$265</f>
        <v>0.86616199999999988</v>
      </c>
      <c r="AH23" s="228">
        <f>'[1]4408Exp'!AF$265</f>
        <v>0.845549</v>
      </c>
      <c r="AI23" s="228">
        <f>'[1]4408Exp'!AG$265</f>
        <v>1.986297</v>
      </c>
      <c r="AJ23" s="228">
        <f>'[1]4408Exp'!AH$265</f>
        <v>1.1450469999999999</v>
      </c>
      <c r="AK23" s="228">
        <f>'[1]4408Exp'!AI$265</f>
        <v>1.2245109999999999</v>
      </c>
      <c r="AL23" s="228">
        <f>'[1]4408Exp'!AJ$265</f>
        <v>2.2470870000000001</v>
      </c>
      <c r="AM23" s="228">
        <f>'[1]4408Exp'!AK$265</f>
        <v>0.8544989999999999</v>
      </c>
      <c r="AN23" s="228">
        <f>'[1]4408Exp'!AL$265</f>
        <v>0.63239199999999995</v>
      </c>
      <c r="AO23" s="228">
        <f>'[1]4408Exp'!AM$265</f>
        <v>0.65204800000000007</v>
      </c>
      <c r="AP23" s="228">
        <f>'[1]4408Exp'!AN$265</f>
        <v>0.24893699999999999</v>
      </c>
      <c r="AQ23" s="228">
        <f>'[1]4408Exp'!AO$265</f>
        <v>5.9173000000000003E-2</v>
      </c>
      <c r="AR23" s="228">
        <f>'[1]4408Exp'!AP$265</f>
        <v>0.12396499999999999</v>
      </c>
      <c r="AS23" s="228">
        <f>'[1]4408Exp'!AQ$265</f>
        <v>0.14066300000000001</v>
      </c>
      <c r="AT23" s="228">
        <f>'[1]4408Exp'!AR$265</f>
        <v>3.1301999999999996E-2</v>
      </c>
      <c r="AU23" s="228">
        <f>'[1]4408Exp'!AS$265</f>
        <v>6.3991999999999993E-2</v>
      </c>
      <c r="AV23" s="228">
        <f>'[1]4408Exp'!AT$265</f>
        <v>0.15648499999999999</v>
      </c>
      <c r="AW23" s="228">
        <f>'[1]4408Exp'!AU$265</f>
        <v>0</v>
      </c>
      <c r="AX23" s="228">
        <f>'[1]4408Exp'!AV$265</f>
        <v>0</v>
      </c>
      <c r="AY23" s="228">
        <f>'[1]4408Exp'!AW$265</f>
        <v>0</v>
      </c>
      <c r="AZ23" s="228">
        <f>'[1]4408Exp'!AX$265</f>
        <v>0</v>
      </c>
      <c r="BA23" s="228">
        <f>'[1]4408Exp'!AY$265</f>
        <v>0</v>
      </c>
      <c r="BB23" s="228">
        <f>'[1]4408Exp'!AZ$265</f>
        <v>0</v>
      </c>
      <c r="BC23" s="228">
        <f>'[1]4408Exp'!BA$265</f>
        <v>0</v>
      </c>
      <c r="BD23" s="229"/>
    </row>
    <row r="24" spans="2:56" ht="17.149999999999999" customHeight="1" thickBot="1">
      <c r="B24" s="144" t="s">
        <v>77</v>
      </c>
      <c r="C24" s="145">
        <f t="shared" ref="C24:AB24" si="10">C5-SUM(C6,C10,C13,C14,C15,C23)</f>
        <v>3.3511800000000924E-4</v>
      </c>
      <c r="D24" s="146">
        <f t="shared" si="10"/>
        <v>8.2341420000001109E-4</v>
      </c>
      <c r="E24" s="146">
        <f t="shared" si="10"/>
        <v>9.8809479999997785E-4</v>
      </c>
      <c r="F24" s="146">
        <f t="shared" si="10"/>
        <v>2.473058000000139E-4</v>
      </c>
      <c r="G24" s="146">
        <f t="shared" si="10"/>
        <v>3.8433779999999529E-4</v>
      </c>
      <c r="H24" s="146">
        <f t="shared" si="10"/>
        <v>5.3458159999995869E-4</v>
      </c>
      <c r="I24" s="146">
        <f t="shared" si="10"/>
        <v>4.4381260000002365E-4</v>
      </c>
      <c r="J24" s="146">
        <f t="shared" si="10"/>
        <v>1.3915062000000034E-3</v>
      </c>
      <c r="K24" s="194">
        <f t="shared" si="10"/>
        <v>2.7621929999999822E-3</v>
      </c>
      <c r="L24" s="194">
        <f t="shared" si="10"/>
        <v>1.2467056000000018E-3</v>
      </c>
      <c r="M24" s="146">
        <f t="shared" si="10"/>
        <v>1.9144356000000001E-3</v>
      </c>
      <c r="N24" s="146">
        <f t="shared" si="10"/>
        <v>2.8441294000000061E-3</v>
      </c>
      <c r="O24" s="146">
        <f t="shared" si="10"/>
        <v>2.1456427999999861E-3</v>
      </c>
      <c r="P24" s="146">
        <f t="shared" si="10"/>
        <v>3.014859400000007E-3</v>
      </c>
      <c r="Q24" s="146">
        <f t="shared" si="10"/>
        <v>2.8825285999999894E-3</v>
      </c>
      <c r="R24" s="146">
        <f t="shared" si="10"/>
        <v>2.7886599999999984E-3</v>
      </c>
      <c r="S24" s="146">
        <f t="shared" si="10"/>
        <v>2.8631666000000222E-3</v>
      </c>
      <c r="T24" s="146">
        <f t="shared" si="10"/>
        <v>2.4886582000000004E-3</v>
      </c>
      <c r="U24" s="146">
        <f t="shared" si="10"/>
        <v>3.2204914000000043E-3</v>
      </c>
      <c r="V24" s="146">
        <f t="shared" si="10"/>
        <v>2.7030205999999946E-3</v>
      </c>
      <c r="W24" s="146">
        <f t="shared" si="10"/>
        <v>0</v>
      </c>
      <c r="X24" s="146">
        <f t="shared" si="10"/>
        <v>0</v>
      </c>
      <c r="Y24" s="146">
        <f t="shared" si="10"/>
        <v>0</v>
      </c>
      <c r="Z24" s="146">
        <f t="shared" si="10"/>
        <v>0</v>
      </c>
      <c r="AA24" s="146">
        <f t="shared" si="10"/>
        <v>0</v>
      </c>
      <c r="AB24" s="147">
        <f t="shared" si="10"/>
        <v>0</v>
      </c>
      <c r="AC24" s="110"/>
      <c r="AD24" s="148">
        <f t="shared" ref="AD24:BC24" si="11">AD5-SUM(AD6,AD10,AD13,AD14,AD15,AD23)</f>
        <v>0.11212100000000191</v>
      </c>
      <c r="AE24" s="149">
        <f t="shared" si="11"/>
        <v>0.33805300000000926</v>
      </c>
      <c r="AF24" s="149">
        <f t="shared" si="11"/>
        <v>0.37722199999998907</v>
      </c>
      <c r="AG24" s="149">
        <f t="shared" si="11"/>
        <v>0.13539099999999138</v>
      </c>
      <c r="AH24" s="149">
        <f t="shared" si="11"/>
        <v>0.2290490000000176</v>
      </c>
      <c r="AI24" s="149">
        <f t="shared" si="11"/>
        <v>0.27370000000000516</v>
      </c>
      <c r="AJ24" s="149">
        <f t="shared" si="11"/>
        <v>0.25602299999998479</v>
      </c>
      <c r="AK24" s="149">
        <f t="shared" si="11"/>
        <v>0.82164099999998541</v>
      </c>
      <c r="AL24" s="149">
        <f t="shared" si="11"/>
        <v>1.3389120000000077</v>
      </c>
      <c r="AM24" s="149">
        <f t="shared" si="11"/>
        <v>0.55097999999999558</v>
      </c>
      <c r="AN24" s="149">
        <f t="shared" si="11"/>
        <v>0.95658399999999943</v>
      </c>
      <c r="AO24" s="149">
        <f t="shared" si="11"/>
        <v>2.060789000000014</v>
      </c>
      <c r="AP24" s="149">
        <f t="shared" si="11"/>
        <v>1.2896580000000029</v>
      </c>
      <c r="AQ24" s="149">
        <f t="shared" si="11"/>
        <v>1.995978000000008</v>
      </c>
      <c r="AR24" s="149">
        <f t="shared" si="11"/>
        <v>2.3356329999999943</v>
      </c>
      <c r="AS24" s="149">
        <f t="shared" si="11"/>
        <v>1.7504549999999952</v>
      </c>
      <c r="AT24" s="149">
        <f t="shared" si="11"/>
        <v>1.7222349999999977</v>
      </c>
      <c r="AU24" s="149">
        <f t="shared" si="11"/>
        <v>1.5670390000000083</v>
      </c>
      <c r="AV24" s="149">
        <f t="shared" si="11"/>
        <v>2.0383620000000064</v>
      </c>
      <c r="AW24" s="149">
        <f t="shared" si="11"/>
        <v>1.5517630000000011</v>
      </c>
      <c r="AX24" s="149">
        <f t="shared" si="11"/>
        <v>0</v>
      </c>
      <c r="AY24" s="149">
        <f t="shared" si="11"/>
        <v>0</v>
      </c>
      <c r="AZ24" s="149">
        <f t="shared" si="11"/>
        <v>0</v>
      </c>
      <c r="BA24" s="149">
        <f t="shared" si="11"/>
        <v>0</v>
      </c>
      <c r="BB24" s="149">
        <f t="shared" si="11"/>
        <v>0</v>
      </c>
      <c r="BC24" s="149">
        <f t="shared" si="11"/>
        <v>0</v>
      </c>
      <c r="BD24" s="214"/>
    </row>
    <row r="25" spans="2:56" ht="13" thickTop="1"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</row>
    <row r="26" spans="2:56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2:56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2:56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2:56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2:56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2:56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2:56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30:55"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30:55"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</row>
    <row r="38" spans="30:55"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30:55"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30:55"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30:55"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30:55"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</row>
    <row r="43" spans="30:55"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</row>
    <row r="44" spans="30:55"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</row>
    <row r="45" spans="30:55"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</row>
    <row r="46" spans="30:55"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</row>
    <row r="47" spans="30:55"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</row>
    <row r="48" spans="30:55"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</row>
    <row r="49" spans="30:55"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</row>
    <row r="50" spans="30:55"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</row>
    <row r="51" spans="30:55"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</row>
    <row r="52" spans="30:55"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</row>
    <row r="53" spans="30:55"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</row>
    <row r="54" spans="30:55"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</row>
    <row r="55" spans="30:55"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</row>
    <row r="56" spans="30:55"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</row>
    <row r="57" spans="30:55"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</row>
    <row r="58" spans="30:55"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</row>
    <row r="59" spans="30:55"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</row>
    <row r="60" spans="30:55"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</row>
    <row r="61" spans="30:55"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</row>
    <row r="62" spans="30:55"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</row>
    <row r="63" spans="30:55"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</row>
    <row r="64" spans="30:55"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</row>
    <row r="65" spans="30:55"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</row>
    <row r="66" spans="30:55"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</row>
    <row r="67" spans="30:55"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</row>
    <row r="68" spans="30:55"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</row>
    <row r="69" spans="30:55"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</row>
    <row r="70" spans="30:55"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</row>
    <row r="71" spans="30:55"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D70"/>
  <sheetViews>
    <sheetView workbookViewId="0">
      <pane xSplit="2" ySplit="5" topLeftCell="C6" activePane="bottomRight" state="frozen"/>
      <selection activeCell="B2" sqref="B2:B3"/>
      <selection pane="topRight" activeCell="B2" sqref="B2:B3"/>
      <selection pane="bottomLeft" activeCell="B2" sqref="B2:B3"/>
      <selection pane="bottomRight" activeCell="B2" sqref="B2:B4"/>
    </sheetView>
  </sheetViews>
  <sheetFormatPr defaultRowHeight="12.5"/>
  <cols>
    <col min="1" max="1" width="1.7265625" customWidth="1"/>
    <col min="2" max="2" width="20.7265625" customWidth="1"/>
    <col min="3" max="22" width="5.7265625" customWidth="1"/>
    <col min="23" max="28" width="5.7265625" hidden="1" customWidth="1"/>
    <col min="29" max="29" width="1.7265625" customWidth="1"/>
    <col min="30" max="30" width="6.6328125" customWidth="1"/>
    <col min="31" max="49" width="6.7265625" customWidth="1"/>
    <col min="50" max="55" width="6.7265625" hidden="1" customWidth="1"/>
  </cols>
  <sheetData>
    <row r="1" spans="1:56" ht="9" customHeight="1" thickBot="1">
      <c r="A1" s="58">
        <f>[2]RWE!$A$12</f>
        <v>2.2999999999999998</v>
      </c>
      <c r="B1" s="30"/>
    </row>
    <row r="2" spans="1:56" ht="16" thickTop="1">
      <c r="B2" s="260" t="s">
        <v>113</v>
      </c>
      <c r="C2" s="248" t="s">
        <v>17</v>
      </c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50"/>
      <c r="AC2" s="3"/>
      <c r="AD2" s="248" t="s">
        <v>69</v>
      </c>
      <c r="AE2" s="249"/>
      <c r="AF2" s="249"/>
      <c r="AG2" s="249"/>
      <c r="AH2" s="249"/>
      <c r="AI2" s="249"/>
      <c r="AJ2" s="249"/>
      <c r="AK2" s="249"/>
      <c r="AL2" s="249"/>
      <c r="AM2" s="249"/>
      <c r="AN2" s="249"/>
      <c r="AO2" s="249"/>
      <c r="AP2" s="249"/>
      <c r="AQ2" s="249"/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50"/>
      <c r="BD2" s="214"/>
    </row>
    <row r="3" spans="1:56" ht="13" thickBot="1">
      <c r="B3" s="261"/>
      <c r="C3" s="257" t="s">
        <v>2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9"/>
      <c r="AC3" s="4"/>
      <c r="AD3" s="251" t="s">
        <v>71</v>
      </c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3"/>
      <c r="BD3" s="214"/>
    </row>
    <row r="4" spans="1:56" ht="20" customHeight="1" thickTop="1" thickBot="1">
      <c r="B4" s="262"/>
      <c r="C4" s="59">
        <v>2000</v>
      </c>
      <c r="D4" s="60">
        <v>2001</v>
      </c>
      <c r="E4" s="60">
        <v>2002</v>
      </c>
      <c r="F4" s="60">
        <v>2003</v>
      </c>
      <c r="G4" s="60">
        <v>2004</v>
      </c>
      <c r="H4" s="60">
        <v>2005</v>
      </c>
      <c r="I4" s="60">
        <v>2006</v>
      </c>
      <c r="J4" s="61">
        <v>2007</v>
      </c>
      <c r="K4" s="61">
        <f>1+J4</f>
        <v>2008</v>
      </c>
      <c r="L4" s="61">
        <f>1+K4</f>
        <v>2009</v>
      </c>
      <c r="M4" s="61">
        <f>1+L4</f>
        <v>2010</v>
      </c>
      <c r="N4" s="61">
        <f t="shared" ref="N4:AA4" si="0">1+M4</f>
        <v>2011</v>
      </c>
      <c r="O4" s="61">
        <f t="shared" si="0"/>
        <v>2012</v>
      </c>
      <c r="P4" s="61">
        <f t="shared" si="0"/>
        <v>2013</v>
      </c>
      <c r="Q4" s="61">
        <f t="shared" si="0"/>
        <v>2014</v>
      </c>
      <c r="R4" s="61">
        <f t="shared" si="0"/>
        <v>2015</v>
      </c>
      <c r="S4" s="61">
        <f t="shared" si="0"/>
        <v>2016</v>
      </c>
      <c r="T4" s="61">
        <f t="shared" si="0"/>
        <v>2017</v>
      </c>
      <c r="U4" s="61">
        <f t="shared" si="0"/>
        <v>2018</v>
      </c>
      <c r="V4" s="61">
        <f t="shared" si="0"/>
        <v>2019</v>
      </c>
      <c r="W4" s="61">
        <f t="shared" si="0"/>
        <v>2020</v>
      </c>
      <c r="X4" s="61">
        <f t="shared" si="0"/>
        <v>2021</v>
      </c>
      <c r="Y4" s="61">
        <f t="shared" si="0"/>
        <v>2022</v>
      </c>
      <c r="Z4" s="61">
        <f t="shared" si="0"/>
        <v>2023</v>
      </c>
      <c r="AA4" s="61">
        <f t="shared" si="0"/>
        <v>2024</v>
      </c>
      <c r="AB4" s="94">
        <f>1+AA4</f>
        <v>2025</v>
      </c>
      <c r="AC4" s="62"/>
      <c r="AD4" s="59">
        <v>2000</v>
      </c>
      <c r="AE4" s="60">
        <v>2001</v>
      </c>
      <c r="AF4" s="60">
        <v>2002</v>
      </c>
      <c r="AG4" s="60">
        <v>2003</v>
      </c>
      <c r="AH4" s="60">
        <v>2004</v>
      </c>
      <c r="AI4" s="60">
        <v>2005</v>
      </c>
      <c r="AJ4" s="60">
        <v>2006</v>
      </c>
      <c r="AK4" s="61">
        <v>2007</v>
      </c>
      <c r="AL4" s="61">
        <f>1+AK4</f>
        <v>2008</v>
      </c>
      <c r="AM4" s="61">
        <f>1+AL4</f>
        <v>2009</v>
      </c>
      <c r="AN4" s="61">
        <f>1+AM4</f>
        <v>2010</v>
      </c>
      <c r="AO4" s="61">
        <f t="shared" ref="AO4:BB4" si="1">1+AN4</f>
        <v>2011</v>
      </c>
      <c r="AP4" s="61">
        <f t="shared" si="1"/>
        <v>2012</v>
      </c>
      <c r="AQ4" s="61">
        <f t="shared" si="1"/>
        <v>2013</v>
      </c>
      <c r="AR4" s="61">
        <f t="shared" si="1"/>
        <v>2014</v>
      </c>
      <c r="AS4" s="61">
        <f t="shared" si="1"/>
        <v>2015</v>
      </c>
      <c r="AT4" s="61">
        <f t="shared" si="1"/>
        <v>2016</v>
      </c>
      <c r="AU4" s="61">
        <f t="shared" si="1"/>
        <v>2017</v>
      </c>
      <c r="AV4" s="61">
        <f t="shared" si="1"/>
        <v>2018</v>
      </c>
      <c r="AW4" s="61">
        <f t="shared" si="1"/>
        <v>2019</v>
      </c>
      <c r="AX4" s="61">
        <f t="shared" si="1"/>
        <v>2020</v>
      </c>
      <c r="AY4" s="61">
        <f t="shared" si="1"/>
        <v>2021</v>
      </c>
      <c r="AZ4" s="61">
        <f t="shared" si="1"/>
        <v>2022</v>
      </c>
      <c r="BA4" s="61">
        <f t="shared" si="1"/>
        <v>2023</v>
      </c>
      <c r="BB4" s="61">
        <f t="shared" si="1"/>
        <v>2024</v>
      </c>
      <c r="BC4" s="94">
        <f>1+BB4</f>
        <v>2025</v>
      </c>
      <c r="BD4" s="214"/>
    </row>
    <row r="5" spans="1:56" ht="20" customHeight="1" thickTop="1" thickBot="1">
      <c r="B5" s="28" t="s">
        <v>12</v>
      </c>
      <c r="C5" s="106">
        <f>1/$A$1*'[1]4412Exp'!$B$263</f>
        <v>2.8989727200000009E-2</v>
      </c>
      <c r="D5" s="107">
        <f>1/$A$1*'[1]4412Exp'!$C$263</f>
        <v>3.0894347400000001E-2</v>
      </c>
      <c r="E5" s="107">
        <f>1/$A$1*'[1]4412Exp'!$D$263</f>
        <v>2.9469334999999999E-2</v>
      </c>
      <c r="F5" s="107">
        <f>1/$A$1*'[1]4412Exp'!$E$263</f>
        <v>2.526978160000001E-2</v>
      </c>
      <c r="G5" s="107">
        <f>1/$A$1*'[1]4412Exp'!$F$263</f>
        <v>2.9817527600000004E-2</v>
      </c>
      <c r="H5" s="107">
        <f>1/$A$1*'[1]4412Exp'!$G$263</f>
        <v>3.0376784200000003E-2</v>
      </c>
      <c r="I5" s="107">
        <f>1/$A$1*'[1]4412Exp'!$H$263</f>
        <v>3.7754942399999991E-2</v>
      </c>
      <c r="J5" s="108">
        <f>1/$A$1*'[1]4412Exp'!$I$263</f>
        <v>4.1429537800000013E-2</v>
      </c>
      <c r="K5" s="108">
        <f>1/$A$1*'[1]4412Exp'!$J$263</f>
        <v>3.5573788600000003E-2</v>
      </c>
      <c r="L5" s="108">
        <f>1/$A$1*'[1]4412Exp'!K$263</f>
        <v>3.9929587600000004E-2</v>
      </c>
      <c r="M5" s="107">
        <f>1/$A$1*'[1]4412Exp'!L$263</f>
        <v>4.5946252799999997E-2</v>
      </c>
      <c r="N5" s="107">
        <f>1/$A$1*'[1]4412Exp'!M$263</f>
        <v>4.6009807200000002E-2</v>
      </c>
      <c r="O5" s="107">
        <f>1/$A$1*'[1]4412Exp'!N$263</f>
        <v>4.9938716799999991E-2</v>
      </c>
      <c r="P5" s="107">
        <f>1/$A$1*'[1]4412Exp'!O$263</f>
        <v>3.7180922799999995E-2</v>
      </c>
      <c r="Q5" s="107">
        <f>1/$A$1*'[1]4412Exp'!P$263</f>
        <v>5.4614859599999996E-2</v>
      </c>
      <c r="R5" s="107">
        <f>1/$A$1*'[1]4412Exp'!Q$263</f>
        <v>4.8892121599999998E-2</v>
      </c>
      <c r="S5" s="107">
        <f>1/$A$1*'[1]4412Exp'!R$263</f>
        <v>5.6544494999999993E-2</v>
      </c>
      <c r="T5" s="107">
        <f>1/$A$1*'[1]4412Exp'!S$263</f>
        <v>6.0825939999999988E-2</v>
      </c>
      <c r="U5" s="107">
        <f>1/$A$1*'[1]4412Exp'!T$263</f>
        <v>5.52551706E-2</v>
      </c>
      <c r="V5" s="107">
        <f>1/$A$1*'[1]4412Exp'!U$263</f>
        <v>5.6255595199999987E-2</v>
      </c>
      <c r="W5" s="107">
        <f>1/$A$1*'[1]4412Exp'!V$263</f>
        <v>0</v>
      </c>
      <c r="X5" s="107">
        <f>1/$A$1*'[1]4412Exp'!W$263</f>
        <v>0</v>
      </c>
      <c r="Y5" s="107">
        <f>1/$A$1*'[1]4412Exp'!X$263</f>
        <v>0</v>
      </c>
      <c r="Z5" s="107">
        <f>1/$A$1*'[1]4412Exp'!Y$263</f>
        <v>0</v>
      </c>
      <c r="AA5" s="107">
        <f>1/$A$1*'[1]4412Exp'!Z$263</f>
        <v>0</v>
      </c>
      <c r="AB5" s="109">
        <f>1/$A$1*'[1]4412Exp'!AA$263</f>
        <v>0</v>
      </c>
      <c r="AC5" s="18"/>
      <c r="AD5" s="112">
        <f>'[1]4412Exp'!AB$263</f>
        <v>14.205922999999999</v>
      </c>
      <c r="AE5" s="113">
        <f>'[1]4412Exp'!AC$263</f>
        <v>14.599514999999998</v>
      </c>
      <c r="AF5" s="113">
        <f>'[1]4412Exp'!AD$263</f>
        <v>14.221133</v>
      </c>
      <c r="AG5" s="113">
        <f>'[1]4412Exp'!AE$263</f>
        <v>15.140080999999999</v>
      </c>
      <c r="AH5" s="113">
        <f>'[1]4412Exp'!AF$263</f>
        <v>19.024668999999996</v>
      </c>
      <c r="AI5" s="113">
        <f>'[1]4412Exp'!AG$263</f>
        <v>18.78605499999999</v>
      </c>
      <c r="AJ5" s="113">
        <f>'[1]4412Exp'!AH$263</f>
        <v>23.617187000000001</v>
      </c>
      <c r="AK5" s="113">
        <f>'[1]4412Exp'!AI$263</f>
        <v>28.367242999999998</v>
      </c>
      <c r="AL5" s="113">
        <f>'[1]4412Exp'!AJ$263</f>
        <v>25.774375999999997</v>
      </c>
      <c r="AM5" s="113">
        <f>'[1]4412Exp'!AK$263</f>
        <v>23.267130999999996</v>
      </c>
      <c r="AN5" s="113">
        <f>'[1]4412Exp'!AL$263</f>
        <v>21.484864999999996</v>
      </c>
      <c r="AO5" s="113">
        <f>'[1]4412Exp'!AM$263</f>
        <v>23.905321000000001</v>
      </c>
      <c r="AP5" s="113">
        <f>'[1]4412Exp'!AN$263</f>
        <v>22.660393000000003</v>
      </c>
      <c r="AQ5" s="113">
        <f>'[1]4412Exp'!AO$263</f>
        <v>20.282046000000005</v>
      </c>
      <c r="AR5" s="113">
        <f>'[1]4412Exp'!AP$263</f>
        <v>22.229222999999998</v>
      </c>
      <c r="AS5" s="113">
        <f>'[1]4412Exp'!AQ$263</f>
        <v>17.907806000000001</v>
      </c>
      <c r="AT5" s="113">
        <f>'[1]4412Exp'!AR$263</f>
        <v>21.007855000000003</v>
      </c>
      <c r="AU5" s="113">
        <f>'[1]4412Exp'!AS$263</f>
        <v>20.731396</v>
      </c>
      <c r="AV5" s="113">
        <f>'[1]4412Exp'!AT$263</f>
        <v>20.171438000000002</v>
      </c>
      <c r="AW5" s="113">
        <f>'[1]4412Exp'!AU$263</f>
        <v>18.707594</v>
      </c>
      <c r="AX5" s="113">
        <f>'[1]4412Exp'!AV$263</f>
        <v>0</v>
      </c>
      <c r="AY5" s="113">
        <f>'[1]4412Exp'!AW$263</f>
        <v>0</v>
      </c>
      <c r="AZ5" s="113">
        <f>'[1]4412Exp'!AX$263</f>
        <v>0</v>
      </c>
      <c r="BA5" s="113">
        <f>'[1]4412Exp'!AY$263</f>
        <v>0</v>
      </c>
      <c r="BB5" s="113">
        <f>'[1]4412Exp'!AZ$263</f>
        <v>0</v>
      </c>
      <c r="BC5" s="113">
        <f>'[1]4412Exp'!BA$263</f>
        <v>0</v>
      </c>
      <c r="BD5" s="214"/>
    </row>
    <row r="6" spans="1:56" ht="17.149999999999999" customHeight="1" thickTop="1">
      <c r="B6" s="53" t="s">
        <v>16</v>
      </c>
      <c r="C6" s="47">
        <f>1/$A$1*'[1]4412Exp'!$B$266</f>
        <v>1.4157401999999999E-2</v>
      </c>
      <c r="D6" s="33">
        <f>1/$A$1*'[1]4412Exp'!$C$266</f>
        <v>1.2571218800000002E-2</v>
      </c>
      <c r="E6" s="33">
        <f>1/$A$1*'[1]4412Exp'!$D$266</f>
        <v>1.55195712E-2</v>
      </c>
      <c r="F6" s="33">
        <f>1/$A$1*'[1]4412Exp'!$E$266</f>
        <v>1.2606337800000004E-2</v>
      </c>
      <c r="G6" s="33">
        <f>1/$A$1*'[1]4412Exp'!$F$266</f>
        <v>1.5274860999999999E-2</v>
      </c>
      <c r="H6" s="33">
        <f>1/$A$1*'[1]4412Exp'!$G$266</f>
        <v>1.5412926200000001E-2</v>
      </c>
      <c r="I6" s="33">
        <f>1/$A$1*'[1]4412Exp'!$H$266</f>
        <v>1.9987746800000001E-2</v>
      </c>
      <c r="J6" s="34">
        <f>1/$A$1*'[1]4412Exp'!$I$266</f>
        <v>2.5993468200000001E-2</v>
      </c>
      <c r="K6" s="34">
        <f>1/$A$1*'[1]4412Exp'!$J$266</f>
        <v>2.1992530000000003E-2</v>
      </c>
      <c r="L6" s="34">
        <f>1/$A$1*'[1]4412Exp'!K$266</f>
        <v>3.0818983999999997E-2</v>
      </c>
      <c r="M6" s="33">
        <f>1/$A$1*'[1]4412Exp'!L$266</f>
        <v>3.8839192000000002E-2</v>
      </c>
      <c r="N6" s="33">
        <f>1/$A$1*'[1]4412Exp'!M$266</f>
        <v>3.8358832400000001E-2</v>
      </c>
      <c r="O6" s="33">
        <f>1/$A$1*'[1]4412Exp'!N$266</f>
        <v>4.5704864799999988E-2</v>
      </c>
      <c r="P6" s="33">
        <f>1/$A$1*'[1]4412Exp'!O$266</f>
        <v>3.4724171999999998E-2</v>
      </c>
      <c r="Q6" s="33">
        <f>1/$A$1*'[1]4412Exp'!P$266</f>
        <v>5.2828771799999993E-2</v>
      </c>
      <c r="R6" s="33">
        <f>1/$A$1*'[1]4412Exp'!Q$266</f>
        <v>4.8556604599999997E-2</v>
      </c>
      <c r="S6" s="33">
        <f>1/$A$1*'[1]4412Exp'!R$266</f>
        <v>5.6272484799999994E-2</v>
      </c>
      <c r="T6" s="33">
        <f>1/$A$1*'[1]4412Exp'!S$266</f>
        <v>6.0553540600000004E-2</v>
      </c>
      <c r="U6" s="33">
        <f>1/$A$1*'[1]4412Exp'!T$266</f>
        <v>5.5082465199999993E-2</v>
      </c>
      <c r="V6" s="33">
        <f>1/$A$1*'[1]4412Exp'!U$266</f>
        <v>5.6180140799999993E-2</v>
      </c>
      <c r="W6" s="33">
        <f>1/$A$1*'[1]4412Exp'!V$266</f>
        <v>0</v>
      </c>
      <c r="X6" s="33">
        <f>1/$A$1*'[1]4412Exp'!W$266</f>
        <v>0</v>
      </c>
      <c r="Y6" s="33">
        <f>1/$A$1*'[1]4412Exp'!X$266</f>
        <v>0</v>
      </c>
      <c r="Z6" s="33">
        <f>1/$A$1*'[1]4412Exp'!Y$266</f>
        <v>0</v>
      </c>
      <c r="AA6" s="33">
        <f>1/$A$1*'[1]4412Exp'!Z$266</f>
        <v>0</v>
      </c>
      <c r="AB6" s="55">
        <f>1/$A$1*'[1]4412Exp'!AA$266</f>
        <v>0</v>
      </c>
      <c r="AC6" s="15"/>
      <c r="AD6" s="114">
        <f>'[1]4412Exp'!AB$266</f>
        <v>6.0520029999999991</v>
      </c>
      <c r="AE6" s="115">
        <f>'[1]4412Exp'!AC$266</f>
        <v>5.1900040000000001</v>
      </c>
      <c r="AF6" s="115">
        <f>'[1]4412Exp'!AD$266</f>
        <v>6.439559</v>
      </c>
      <c r="AG6" s="115">
        <f>'[1]4412Exp'!AE$266</f>
        <v>6.7350099999999999</v>
      </c>
      <c r="AH6" s="115">
        <f>'[1]4412Exp'!AF$266</f>
        <v>9.0078509999999987</v>
      </c>
      <c r="AI6" s="115">
        <f>'[1]4412Exp'!AG$266</f>
        <v>8.4371029999999987</v>
      </c>
      <c r="AJ6" s="115">
        <f>'[1]4412Exp'!AH$266</f>
        <v>11.693745</v>
      </c>
      <c r="AK6" s="115">
        <f>'[1]4412Exp'!AI$266</f>
        <v>16.172370000000001</v>
      </c>
      <c r="AL6" s="115">
        <f>'[1]4412Exp'!AJ$266</f>
        <v>14.070617</v>
      </c>
      <c r="AM6" s="115">
        <f>'[1]4412Exp'!AK$266</f>
        <v>15.588457999999999</v>
      </c>
      <c r="AN6" s="115">
        <f>'[1]4412Exp'!AL$266</f>
        <v>15.612821</v>
      </c>
      <c r="AO6" s="115">
        <f>'[1]4412Exp'!AM$266</f>
        <v>18.463781999999998</v>
      </c>
      <c r="AP6" s="115">
        <f>'[1]4412Exp'!AN$266</f>
        <v>19.295560000000002</v>
      </c>
      <c r="AQ6" s="115">
        <f>'[1]4412Exp'!AO$266</f>
        <v>18.445072</v>
      </c>
      <c r="AR6" s="115">
        <f>'[1]4412Exp'!AP$266</f>
        <v>20.854278999999998</v>
      </c>
      <c r="AS6" s="115">
        <f>'[1]4412Exp'!AQ$266</f>
        <v>17.624652999999999</v>
      </c>
      <c r="AT6" s="115">
        <f>'[1]4412Exp'!AR$266</f>
        <v>20.743539999999999</v>
      </c>
      <c r="AU6" s="115">
        <f>'[1]4412Exp'!AS$266</f>
        <v>20.397167999999997</v>
      </c>
      <c r="AV6" s="115">
        <f>'[1]4412Exp'!AT$266</f>
        <v>19.947194999999997</v>
      </c>
      <c r="AW6" s="115">
        <f>'[1]4412Exp'!AU$266</f>
        <v>18.613926999999997</v>
      </c>
      <c r="AX6" s="115">
        <f>'[1]4412Exp'!AV$266</f>
        <v>0</v>
      </c>
      <c r="AY6" s="115">
        <f>'[1]4412Exp'!AW$266</f>
        <v>0</v>
      </c>
      <c r="AZ6" s="115">
        <f>'[1]4412Exp'!AX$266</f>
        <v>0</v>
      </c>
      <c r="BA6" s="115">
        <f>'[1]4412Exp'!AY$266</f>
        <v>0</v>
      </c>
      <c r="BB6" s="115">
        <f>'[1]4412Exp'!AZ$266</f>
        <v>0</v>
      </c>
      <c r="BC6" s="115">
        <f>'[1]4412Exp'!BA$266</f>
        <v>0</v>
      </c>
      <c r="BD6" s="214"/>
    </row>
    <row r="7" spans="1:56">
      <c r="B7" s="5" t="s">
        <v>56</v>
      </c>
      <c r="C7" s="48">
        <f>1/$A$1*'[1]4412Exp'!$B$35</f>
        <v>1.1591258000000001E-3</v>
      </c>
      <c r="D7" s="12">
        <f>1/$A$1*'[1]4412Exp'!$C$35</f>
        <v>1.3993518000000001E-3</v>
      </c>
      <c r="E7" s="12">
        <f>1/$A$1*'[1]4412Exp'!$D$35</f>
        <v>9.7016079999999992E-4</v>
      </c>
      <c r="F7" s="12">
        <f>1/$A$1*'[1]4412Exp'!$E$35</f>
        <v>0</v>
      </c>
      <c r="G7" s="12">
        <f>1/$A$1*'[1]4412Exp'!$F$35</f>
        <v>4.93031E-4</v>
      </c>
      <c r="H7" s="12">
        <f>1/$A$1*'[1]4412Exp'!$G$35</f>
        <v>1.0986220000000001E-3</v>
      </c>
      <c r="I7" s="12">
        <f>1/$A$1*'[1]4412Exp'!$H$35</f>
        <v>2.1567784E-3</v>
      </c>
      <c r="J7" s="38">
        <f>1/$A$1*'[1]4412Exp'!$I$35</f>
        <v>3.0421972000000005E-3</v>
      </c>
      <c r="K7" s="38">
        <f>1/$A$1*'[1]4412Exp'!$J$35</f>
        <v>2.9473710000000003E-3</v>
      </c>
      <c r="L7" s="38">
        <f>1/$A$1*'[1]4412Exp'!K$35</f>
        <v>3.4111756E-3</v>
      </c>
      <c r="M7" s="12">
        <f>1/$A$1*'[1]4412Exp'!L$35</f>
        <v>5.7156259999999997E-3</v>
      </c>
      <c r="N7" s="12">
        <f>1/$A$1*'[1]4412Exp'!M$35</f>
        <v>7.1977822000000007E-3</v>
      </c>
      <c r="O7" s="12">
        <f>1/$A$1*'[1]4412Exp'!N$35</f>
        <v>8.058790599999999E-3</v>
      </c>
      <c r="P7" s="12">
        <f>1/$A$1*'[1]4412Exp'!O$35</f>
        <v>4.7052907999999994E-3</v>
      </c>
      <c r="Q7" s="12">
        <f>1/$A$1*'[1]4412Exp'!P$35</f>
        <v>9.8599914000000021E-3</v>
      </c>
      <c r="R7" s="12">
        <f>1/$A$1*'[1]4412Exp'!Q$35</f>
        <v>8.3496196000000002E-3</v>
      </c>
      <c r="S7" s="12">
        <f>1/$A$1*'[1]4412Exp'!R$35</f>
        <v>1.1301205999999998E-2</v>
      </c>
      <c r="T7" s="12">
        <f>1/$A$1*'[1]4412Exp'!S$35</f>
        <v>1.2821418399999999E-2</v>
      </c>
      <c r="U7" s="12">
        <f>1/$A$1*'[1]4412Exp'!T$35</f>
        <v>1.2851985999999999E-2</v>
      </c>
      <c r="V7" s="12">
        <f>1/$A$1*'[1]4412Exp'!U$35</f>
        <v>1.0603220599999998E-2</v>
      </c>
      <c r="W7" s="12">
        <f>1/$A$1*'[1]4412Exp'!V$35</f>
        <v>0</v>
      </c>
      <c r="X7" s="12">
        <f>1/$A$1*'[1]4412Exp'!W$35</f>
        <v>0</v>
      </c>
      <c r="Y7" s="12">
        <f>1/$A$1*'[1]4412Exp'!X$35</f>
        <v>0</v>
      </c>
      <c r="Z7" s="12">
        <f>1/$A$1*'[1]4412Exp'!Y$35</f>
        <v>0</v>
      </c>
      <c r="AA7" s="12">
        <f>1/$A$1*'[1]4412Exp'!Z$35</f>
        <v>0</v>
      </c>
      <c r="AB7" s="11">
        <f>1/$A$1*'[1]4412Exp'!AA$35</f>
        <v>0</v>
      </c>
      <c r="AC7" s="4"/>
      <c r="AD7" s="116">
        <f>'[1]4412Exp'!AB$35</f>
        <v>0.55033200000000004</v>
      </c>
      <c r="AE7" s="117">
        <f>'[1]4412Exp'!AC$35</f>
        <v>0.69352900000000006</v>
      </c>
      <c r="AF7" s="117">
        <f>'[1]4412Exp'!AD$35</f>
        <v>0.52522400000000002</v>
      </c>
      <c r="AG7" s="117">
        <f>'[1]4412Exp'!AE$35</f>
        <v>0</v>
      </c>
      <c r="AH7" s="117">
        <f>'[1]4412Exp'!AF$35</f>
        <v>0.41339699999999996</v>
      </c>
      <c r="AI7" s="117">
        <f>'[1]4412Exp'!AG$35</f>
        <v>0.72352899999999987</v>
      </c>
      <c r="AJ7" s="117">
        <f>'[1]4412Exp'!AH$35</f>
        <v>1.862419</v>
      </c>
      <c r="AK7" s="117">
        <f>'[1]4412Exp'!AI$35</f>
        <v>2.0316389999999998</v>
      </c>
      <c r="AL7" s="117">
        <f>'[1]4412Exp'!AJ$35</f>
        <v>1.172364</v>
      </c>
      <c r="AM7" s="117">
        <f>'[1]4412Exp'!AK$35</f>
        <v>1.120295</v>
      </c>
      <c r="AN7" s="117">
        <f>'[1]4412Exp'!AL$35</f>
        <v>1.9946269999999999</v>
      </c>
      <c r="AO7" s="117">
        <f>'[1]4412Exp'!AM$35</f>
        <v>3.296586</v>
      </c>
      <c r="AP7" s="117">
        <f>'[1]4412Exp'!AN$35</f>
        <v>3.0264899999999999</v>
      </c>
      <c r="AQ7" s="117">
        <f>'[1]4412Exp'!AO$35</f>
        <v>2.7070970000000001</v>
      </c>
      <c r="AR7" s="117">
        <f>'[1]4412Exp'!AP$35</f>
        <v>3.8121109999999998</v>
      </c>
      <c r="AS7" s="117">
        <f>'[1]4412Exp'!AQ$35</f>
        <v>3.0005059999999997</v>
      </c>
      <c r="AT7" s="117">
        <f>'[1]4412Exp'!AR$35</f>
        <v>4.4238379999999999</v>
      </c>
      <c r="AU7" s="117">
        <f>'[1]4412Exp'!AS$35</f>
        <v>4.4352479999999996</v>
      </c>
      <c r="AV7" s="117">
        <f>'[1]4412Exp'!AT$35</f>
        <v>4.5305419999999996</v>
      </c>
      <c r="AW7" s="117">
        <f>'[1]4412Exp'!AU$35</f>
        <v>2.693657</v>
      </c>
      <c r="AX7" s="117">
        <f>'[1]4412Exp'!AV$35</f>
        <v>0</v>
      </c>
      <c r="AY7" s="117">
        <f>'[1]4412Exp'!AW$35</f>
        <v>0</v>
      </c>
      <c r="AZ7" s="117">
        <f>'[1]4412Exp'!AX$35</f>
        <v>0</v>
      </c>
      <c r="BA7" s="117">
        <f>'[1]4412Exp'!AY$35</f>
        <v>0</v>
      </c>
      <c r="BB7" s="117">
        <f>'[1]4412Exp'!AZ$35</f>
        <v>0</v>
      </c>
      <c r="BC7" s="117">
        <f>'[1]4412Exp'!BA$35</f>
        <v>0</v>
      </c>
      <c r="BD7" s="214"/>
    </row>
    <row r="8" spans="1:56">
      <c r="B8" s="5" t="s">
        <v>55</v>
      </c>
      <c r="C8" s="48">
        <f>1/$A$1*'[1]4412Exp'!$B$140</f>
        <v>3.2449368000000006E-3</v>
      </c>
      <c r="D8" s="12">
        <f>1/$A$1*'[1]4412Exp'!$C$140</f>
        <v>3.6757042000000006E-3</v>
      </c>
      <c r="E8" s="12">
        <f>1/$A$1*'[1]4412Exp'!$D$140</f>
        <v>4.7005182E-3</v>
      </c>
      <c r="F8" s="12">
        <f>1/$A$1*'[1]4412Exp'!$E$140</f>
        <v>3.0765028000000003E-3</v>
      </c>
      <c r="G8" s="12">
        <f>1/$A$1*'[1]4412Exp'!$F$140</f>
        <v>3.2212278000000004E-3</v>
      </c>
      <c r="H8" s="12">
        <f>1/$A$1*'[1]4412Exp'!$G$140</f>
        <v>2.7531503999999999E-3</v>
      </c>
      <c r="I8" s="12">
        <f>1/$A$1*'[1]4412Exp'!$H$140</f>
        <v>2.6006750000000002E-3</v>
      </c>
      <c r="J8" s="38">
        <f>1/$A$1*'[1]4412Exp'!$I$140</f>
        <v>4.6833094000000002E-3</v>
      </c>
      <c r="K8" s="38">
        <f>1/$A$1*'[1]4412Exp'!$J$140</f>
        <v>2.6862402E-3</v>
      </c>
      <c r="L8" s="38">
        <f>1/$A$1*'[1]4412Exp'!K$140</f>
        <v>5.4333467999999998E-3</v>
      </c>
      <c r="M8" s="12">
        <f>1/$A$1*'[1]4412Exp'!L$140</f>
        <v>1.02391058E-2</v>
      </c>
      <c r="N8" s="12">
        <f>1/$A$1*'[1]4412Exp'!M$140</f>
        <v>7.2302342000000004E-3</v>
      </c>
      <c r="O8" s="12">
        <f>1/$A$1*'[1]4412Exp'!N$140</f>
        <v>7.8899967999999984E-3</v>
      </c>
      <c r="P8" s="12">
        <f>1/$A$1*'[1]4412Exp'!O$140</f>
        <v>7.7505427999999994E-3</v>
      </c>
      <c r="Q8" s="12">
        <f>1/$A$1*'[1]4412Exp'!P$140</f>
        <v>9.0023499999999975E-3</v>
      </c>
      <c r="R8" s="12">
        <f>1/$A$1*'[1]4412Exp'!Q$140</f>
        <v>1.01569048E-2</v>
      </c>
      <c r="S8" s="12">
        <f>1/$A$1*'[1]4412Exp'!R$140</f>
        <v>1.06824312E-2</v>
      </c>
      <c r="T8" s="12">
        <f>1/$A$1*'[1]4412Exp'!S$140</f>
        <v>1.0747881199999998E-2</v>
      </c>
      <c r="U8" s="12">
        <f>1/$A$1*'[1]4412Exp'!T$140</f>
        <v>1.2409607E-2</v>
      </c>
      <c r="V8" s="12">
        <f>1/$A$1*'[1]4412Exp'!U$140</f>
        <v>1.4526248799999999E-2</v>
      </c>
      <c r="W8" s="12">
        <f>1/$A$1*'[1]4412Exp'!V$140</f>
        <v>0</v>
      </c>
      <c r="X8" s="12">
        <f>1/$A$1*'[1]4412Exp'!W$140</f>
        <v>0</v>
      </c>
      <c r="Y8" s="12">
        <f>1/$A$1*'[1]4412Exp'!X$140</f>
        <v>0</v>
      </c>
      <c r="Z8" s="12">
        <f>1/$A$1*'[1]4412Exp'!Y$140</f>
        <v>0</v>
      </c>
      <c r="AA8" s="12">
        <f>1/$A$1*'[1]4412Exp'!Z$140</f>
        <v>0</v>
      </c>
      <c r="AB8" s="11">
        <f>1/$A$1*'[1]4412Exp'!AA$140</f>
        <v>0</v>
      </c>
      <c r="AC8" s="4"/>
      <c r="AD8" s="116">
        <f>'[1]4412Exp'!AB$140</f>
        <v>1.2947029999999999</v>
      </c>
      <c r="AE8" s="117">
        <f>'[1]4412Exp'!AC$140</f>
        <v>1.3153919999999997</v>
      </c>
      <c r="AF8" s="117">
        <f>'[1]4412Exp'!AD$140</f>
        <v>1.8861689999999998</v>
      </c>
      <c r="AG8" s="117">
        <f>'[1]4412Exp'!AE$140</f>
        <v>2.254524</v>
      </c>
      <c r="AH8" s="117">
        <f>'[1]4412Exp'!AF$140</f>
        <v>2.5591689999999998</v>
      </c>
      <c r="AI8" s="117">
        <f>'[1]4412Exp'!AG$140</f>
        <v>1.8008790000000001</v>
      </c>
      <c r="AJ8" s="117">
        <f>'[1]4412Exp'!AH$140</f>
        <v>1.5879099999999999</v>
      </c>
      <c r="AK8" s="117">
        <f>'[1]4412Exp'!AI$140</f>
        <v>3.1639140000000001</v>
      </c>
      <c r="AL8" s="117">
        <f>'[1]4412Exp'!AJ$140</f>
        <v>2.1644029999999996</v>
      </c>
      <c r="AM8" s="117">
        <f>'[1]4412Exp'!AK$140</f>
        <v>2.8502049999999999</v>
      </c>
      <c r="AN8" s="117">
        <f>'[1]4412Exp'!AL$140</f>
        <v>2.9721329999999999</v>
      </c>
      <c r="AO8" s="117">
        <f>'[1]4412Exp'!AM$140</f>
        <v>4.1344709999999996</v>
      </c>
      <c r="AP8" s="117">
        <f>'[1]4412Exp'!AN$140</f>
        <v>3.2820489999999998</v>
      </c>
      <c r="AQ8" s="117">
        <f>'[1]4412Exp'!AO$140</f>
        <v>2.8157540000000001</v>
      </c>
      <c r="AR8" s="117">
        <f>'[1]4412Exp'!AP$140</f>
        <v>3.5706359999999999</v>
      </c>
      <c r="AS8" s="117">
        <f>'[1]4412Exp'!AQ$140</f>
        <v>4.4319660000000001</v>
      </c>
      <c r="AT8" s="117">
        <f>'[1]4412Exp'!AR$140</f>
        <v>5.0752419999999994</v>
      </c>
      <c r="AU8" s="117">
        <f>'[1]4412Exp'!AS$140</f>
        <v>4.0827919999999995</v>
      </c>
      <c r="AV8" s="117">
        <f>'[1]4412Exp'!AT$140</f>
        <v>4.6984729999999999</v>
      </c>
      <c r="AW8" s="117">
        <f>'[1]4412Exp'!AU$140</f>
        <v>5.8487529999999994</v>
      </c>
      <c r="AX8" s="117">
        <f>'[1]4412Exp'!AV$140</f>
        <v>0</v>
      </c>
      <c r="AY8" s="117">
        <f>'[1]4412Exp'!AW$140</f>
        <v>0</v>
      </c>
      <c r="AZ8" s="117">
        <f>'[1]4412Exp'!AX$140</f>
        <v>0</v>
      </c>
      <c r="BA8" s="117">
        <f>'[1]4412Exp'!AY$140</f>
        <v>0</v>
      </c>
      <c r="BB8" s="117">
        <f>'[1]4412Exp'!AZ$140</f>
        <v>0</v>
      </c>
      <c r="BC8" s="117">
        <f>'[1]4412Exp'!BA$140</f>
        <v>0</v>
      </c>
      <c r="BD8" s="214"/>
    </row>
    <row r="9" spans="1:56">
      <c r="B9" s="5" t="s">
        <v>57</v>
      </c>
      <c r="C9" s="48">
        <f>1/$A$1*'[1]4412Exp'!$B$144</f>
        <v>6.9299440000000008E-4</v>
      </c>
      <c r="D9" s="12">
        <f>1/$A$1*'[1]4412Exp'!$C$144</f>
        <v>6.048742E-4</v>
      </c>
      <c r="E9" s="12">
        <f>1/$A$1*'[1]4412Exp'!$D$144</f>
        <v>1.4712838000000002E-3</v>
      </c>
      <c r="F9" s="12">
        <f>1/$A$1*'[1]4412Exp'!$E$144</f>
        <v>9.259292000000001E-4</v>
      </c>
      <c r="G9" s="12">
        <f>1/$A$1*'[1]4412Exp'!$F$144</f>
        <v>1.2073362000000001E-3</v>
      </c>
      <c r="H9" s="12">
        <f>1/$A$1*'[1]4412Exp'!$G$144</f>
        <v>1.0800790000000001E-3</v>
      </c>
      <c r="I9" s="12">
        <f>1/$A$1*'[1]4412Exp'!$H$144</f>
        <v>1.4167524000000002E-3</v>
      </c>
      <c r="J9" s="38">
        <f>1/$A$1*'[1]4412Exp'!$I$144</f>
        <v>1.6409722000000002E-3</v>
      </c>
      <c r="K9" s="38">
        <f>1/$A$1*'[1]4412Exp'!$J$144</f>
        <v>6.5570540000000005E-4</v>
      </c>
      <c r="L9" s="38">
        <f>1/$A$1*'[1]4412Exp'!K$144</f>
        <v>5.9826059999999997E-4</v>
      </c>
      <c r="M9" s="12">
        <f>1/$A$1*'[1]4412Exp'!L$144</f>
        <v>8.2029219999999999E-4</v>
      </c>
      <c r="N9" s="12">
        <f>1/$A$1*'[1]4412Exp'!M$144</f>
        <v>1.8051795999999996E-3</v>
      </c>
      <c r="O9" s="12">
        <f>1/$A$1*'[1]4412Exp'!N$144</f>
        <v>1.6713311999999999E-3</v>
      </c>
      <c r="P9" s="12">
        <f>1/$A$1*'[1]4412Exp'!O$144</f>
        <v>2.1899234E-3</v>
      </c>
      <c r="Q9" s="12">
        <f>1/$A$1*'[1]4412Exp'!P$144</f>
        <v>2.1563191999999999E-3</v>
      </c>
      <c r="R9" s="12">
        <f>1/$A$1*'[1]4412Exp'!Q$144</f>
        <v>1.5996567999999999E-3</v>
      </c>
      <c r="S9" s="12">
        <f>1/$A$1*'[1]4412Exp'!R$144</f>
        <v>4.0688045999999999E-3</v>
      </c>
      <c r="T9" s="12">
        <f>1/$A$1*'[1]4412Exp'!S$144</f>
        <v>5.249391E-3</v>
      </c>
      <c r="U9" s="12">
        <f>1/$A$1*'[1]4412Exp'!T$144</f>
        <v>1.9341377999999999E-3</v>
      </c>
      <c r="V9" s="12">
        <f>1/$A$1*'[1]4412Exp'!U$144</f>
        <v>1.1200854E-3</v>
      </c>
      <c r="W9" s="12">
        <f>1/$A$1*'[1]4412Exp'!V$144</f>
        <v>0</v>
      </c>
      <c r="X9" s="12">
        <f>1/$A$1*'[1]4412Exp'!W$144</f>
        <v>0</v>
      </c>
      <c r="Y9" s="12">
        <f>1/$A$1*'[1]4412Exp'!X$144</f>
        <v>0</v>
      </c>
      <c r="Z9" s="12">
        <f>1/$A$1*'[1]4412Exp'!Y$144</f>
        <v>0</v>
      </c>
      <c r="AA9" s="12">
        <f>1/$A$1*'[1]4412Exp'!Z$144</f>
        <v>0</v>
      </c>
      <c r="AB9" s="11">
        <f>1/$A$1*'[1]4412Exp'!AA$144</f>
        <v>0</v>
      </c>
      <c r="AC9" s="4"/>
      <c r="AD9" s="116">
        <f>'[1]4412Exp'!AB$144</f>
        <v>0.315946</v>
      </c>
      <c r="AE9" s="117">
        <f>'[1]4412Exp'!AC$144</f>
        <v>0.24645099999999998</v>
      </c>
      <c r="AF9" s="117">
        <f>'[1]4412Exp'!AD$144</f>
        <v>0.63918399999999997</v>
      </c>
      <c r="AG9" s="117">
        <f>'[1]4412Exp'!AE$144</f>
        <v>0.54104099999999988</v>
      </c>
      <c r="AH9" s="117">
        <f>'[1]4412Exp'!AF$144</f>
        <v>0.68644400000000005</v>
      </c>
      <c r="AI9" s="117">
        <f>'[1]4412Exp'!AG$144</f>
        <v>0.597024</v>
      </c>
      <c r="AJ9" s="117">
        <f>'[1]4412Exp'!AH$144</f>
        <v>0.87884099999999987</v>
      </c>
      <c r="AK9" s="117">
        <f>'[1]4412Exp'!AI$144</f>
        <v>1.111659</v>
      </c>
      <c r="AL9" s="117">
        <f>'[1]4412Exp'!AJ$144</f>
        <v>0.43839499999999998</v>
      </c>
      <c r="AM9" s="117">
        <f>'[1]4412Exp'!AK$144</f>
        <v>0.19627699999999998</v>
      </c>
      <c r="AN9" s="117">
        <f>'[1]4412Exp'!AL$144</f>
        <v>0.30495699999999998</v>
      </c>
      <c r="AO9" s="117">
        <f>'[1]4412Exp'!AM$144</f>
        <v>1.0543689999999999</v>
      </c>
      <c r="AP9" s="117">
        <f>'[1]4412Exp'!AN$144</f>
        <v>0.86164599999999991</v>
      </c>
      <c r="AQ9" s="117">
        <f>'[1]4412Exp'!AO$144</f>
        <v>1.2645649999999999</v>
      </c>
      <c r="AR9" s="117">
        <f>'[1]4412Exp'!AP$144</f>
        <v>1.1793549999999999</v>
      </c>
      <c r="AS9" s="117">
        <f>'[1]4412Exp'!AQ$144</f>
        <v>0.93736199999999992</v>
      </c>
      <c r="AT9" s="117">
        <f>'[1]4412Exp'!AR$144</f>
        <v>1.318128</v>
      </c>
      <c r="AU9" s="117">
        <f>'[1]4412Exp'!AS$144</f>
        <v>1.2770859999999999</v>
      </c>
      <c r="AV9" s="117">
        <f>'[1]4412Exp'!AT$144</f>
        <v>1.044567</v>
      </c>
      <c r="AW9" s="117">
        <f>'[1]4412Exp'!AU$144</f>
        <v>0.44560299999999997</v>
      </c>
      <c r="AX9" s="117">
        <f>'[1]4412Exp'!AV$144</f>
        <v>0</v>
      </c>
      <c r="AY9" s="117">
        <f>'[1]4412Exp'!AW$144</f>
        <v>0</v>
      </c>
      <c r="AZ9" s="117">
        <f>'[1]4412Exp'!AX$144</f>
        <v>0</v>
      </c>
      <c r="BA9" s="117">
        <f>'[1]4412Exp'!AY$144</f>
        <v>0</v>
      </c>
      <c r="BB9" s="117">
        <f>'[1]4412Exp'!AZ$144</f>
        <v>0</v>
      </c>
      <c r="BC9" s="117">
        <f>'[1]4412Exp'!BA$144</f>
        <v>0</v>
      </c>
      <c r="BD9" s="214"/>
    </row>
    <row r="10" spans="1:56">
      <c r="B10" s="5" t="s">
        <v>63</v>
      </c>
      <c r="C10" s="48">
        <f>1/$A$1*'[1]4412Exp'!$B$154</f>
        <v>2.2785868000000003E-3</v>
      </c>
      <c r="D10" s="12">
        <f>1/$A$1*'[1]4412Exp'!$C$154</f>
        <v>1.2466580000000002E-4</v>
      </c>
      <c r="E10" s="12">
        <f>1/$A$1*'[1]4412Exp'!$D$154</f>
        <v>1.0775617999999999E-3</v>
      </c>
      <c r="F10" s="12">
        <f>1/$A$1*'[1]4412Exp'!$E$154</f>
        <v>1.3053250000000002E-3</v>
      </c>
      <c r="G10" s="12">
        <f>1/$A$1*'[1]4412Exp'!$F$154</f>
        <v>2.4957099999999999E-3</v>
      </c>
      <c r="H10" s="12">
        <f>1/$A$1*'[1]4412Exp'!$G$154</f>
        <v>2.9617630000000001E-3</v>
      </c>
      <c r="I10" s="12">
        <f>1/$A$1*'[1]4412Exp'!$H$154</f>
        <v>3.5477274000000007E-3</v>
      </c>
      <c r="J10" s="38">
        <f>1/$A$1*'[1]4412Exp'!$I$154</f>
        <v>3.1870216000000002E-3</v>
      </c>
      <c r="K10" s="38">
        <f>1/$A$1*'[1]4412Exp'!$J$154</f>
        <v>2.0319487999999998E-3</v>
      </c>
      <c r="L10" s="38">
        <f>1/$A$1*'[1]4412Exp'!K$154</f>
        <v>4.9392014000000008E-3</v>
      </c>
      <c r="M10" s="12">
        <f>1/$A$1*'[1]4412Exp'!L$154</f>
        <v>2.1164164E-3</v>
      </c>
      <c r="N10" s="12">
        <f>1/$A$1*'[1]4412Exp'!M$154</f>
        <v>9.390373999999998E-4</v>
      </c>
      <c r="O10" s="12">
        <f>1/$A$1*'[1]4412Exp'!N$154</f>
        <v>7.4226040000000004E-4</v>
      </c>
      <c r="P10" s="12">
        <f>1/$A$1*'[1]4412Exp'!O$154</f>
        <v>2.8895160000000001E-4</v>
      </c>
      <c r="Q10" s="12">
        <f>1/$A$1*'[1]4412Exp'!P$154</f>
        <v>0</v>
      </c>
      <c r="R10" s="12">
        <f>1/$A$1*'[1]4412Exp'!Q$154</f>
        <v>2.2731800000000001E-5</v>
      </c>
      <c r="S10" s="12">
        <f>1/$A$1*'[1]4412Exp'!R$154</f>
        <v>0</v>
      </c>
      <c r="T10" s="12">
        <f>1/$A$1*'[1]4412Exp'!S$154</f>
        <v>0</v>
      </c>
      <c r="U10" s="12">
        <f>1/$A$1*'[1]4412Exp'!T$154</f>
        <v>0</v>
      </c>
      <c r="V10" s="12">
        <f>1/$A$1*'[1]4412Exp'!U$154</f>
        <v>0</v>
      </c>
      <c r="W10" s="12">
        <f>1/$A$1*'[1]4412Exp'!V$154</f>
        <v>0</v>
      </c>
      <c r="X10" s="12">
        <f>1/$A$1*'[1]4412Exp'!W$154</f>
        <v>0</v>
      </c>
      <c r="Y10" s="12">
        <f>1/$A$1*'[1]4412Exp'!X$154</f>
        <v>0</v>
      </c>
      <c r="Z10" s="12">
        <f>1/$A$1*'[1]4412Exp'!Y$154</f>
        <v>0</v>
      </c>
      <c r="AA10" s="12">
        <f>1/$A$1*'[1]4412Exp'!Z$154</f>
        <v>0</v>
      </c>
      <c r="AB10" s="11">
        <f>1/$A$1*'[1]4412Exp'!AA$154</f>
        <v>0</v>
      </c>
      <c r="AC10" s="4"/>
      <c r="AD10" s="116">
        <f>'[1]4412Exp'!AB$154</f>
        <v>0.94763500000000001</v>
      </c>
      <c r="AE10" s="117">
        <f>'[1]4412Exp'!AC$154</f>
        <v>5.7366999999999994E-2</v>
      </c>
      <c r="AF10" s="117">
        <f>'[1]4412Exp'!AD$154</f>
        <v>0.33213199999999998</v>
      </c>
      <c r="AG10" s="117">
        <f>'[1]4412Exp'!AE$154</f>
        <v>0.44091999999999998</v>
      </c>
      <c r="AH10" s="117">
        <f>'[1]4412Exp'!AF$154</f>
        <v>1.2111149999999999</v>
      </c>
      <c r="AI10" s="117">
        <f>'[1]4412Exp'!AG$154</f>
        <v>1.3938579999999998</v>
      </c>
      <c r="AJ10" s="117">
        <f>'[1]4412Exp'!AH$154</f>
        <v>1.3812119999999999</v>
      </c>
      <c r="AK10" s="117">
        <f>'[1]4412Exp'!AI$154</f>
        <v>2.0543629999999999</v>
      </c>
      <c r="AL10" s="117">
        <f>'[1]4412Exp'!AJ$154</f>
        <v>1.5369989999999998</v>
      </c>
      <c r="AM10" s="117">
        <f>'[1]4412Exp'!AK$154</f>
        <v>3.3163279999999999</v>
      </c>
      <c r="AN10" s="117">
        <f>'[1]4412Exp'!AL$154</f>
        <v>1.20323</v>
      </c>
      <c r="AO10" s="117">
        <f>'[1]4412Exp'!AM$154</f>
        <v>0.55295499999999997</v>
      </c>
      <c r="AP10" s="117">
        <f>'[1]4412Exp'!AN$154</f>
        <v>0.51882399999999995</v>
      </c>
      <c r="AQ10" s="117">
        <f>'[1]4412Exp'!AO$154</f>
        <v>0.30049300000000001</v>
      </c>
      <c r="AR10" s="117">
        <f>'[1]4412Exp'!AP$154</f>
        <v>0</v>
      </c>
      <c r="AS10" s="117">
        <f>'[1]4412Exp'!AQ$154</f>
        <v>1.5456999999999999E-2</v>
      </c>
      <c r="AT10" s="117">
        <f>'[1]4412Exp'!AR$154</f>
        <v>0</v>
      </c>
      <c r="AU10" s="117">
        <f>'[1]4412Exp'!AS$154</f>
        <v>0</v>
      </c>
      <c r="AV10" s="117">
        <f>'[1]4412Exp'!AT$154</f>
        <v>0</v>
      </c>
      <c r="AW10" s="117">
        <f>'[1]4412Exp'!AU$154</f>
        <v>0</v>
      </c>
      <c r="AX10" s="117">
        <f>'[1]4412Exp'!AV$154</f>
        <v>0</v>
      </c>
      <c r="AY10" s="117">
        <f>'[1]4412Exp'!AW$154</f>
        <v>0</v>
      </c>
      <c r="AZ10" s="117">
        <f>'[1]4412Exp'!AX$154</f>
        <v>0</v>
      </c>
      <c r="BA10" s="117">
        <f>'[1]4412Exp'!AY$154</f>
        <v>0</v>
      </c>
      <c r="BB10" s="117">
        <f>'[1]4412Exp'!AZ$154</f>
        <v>0</v>
      </c>
      <c r="BC10" s="117">
        <f>'[1]4412Exp'!BA$154</f>
        <v>0</v>
      </c>
      <c r="BD10" s="214"/>
    </row>
    <row r="11" spans="1:56">
      <c r="B11" s="5" t="s">
        <v>114</v>
      </c>
      <c r="C11" s="48">
        <f>1/$A$1*'[1]4412Exp'!$B$165</f>
        <v>1.079414E-4</v>
      </c>
      <c r="D11" s="12">
        <f>1/$A$1*'[1]4412Exp'!$C$165</f>
        <v>0</v>
      </c>
      <c r="E11" s="12">
        <f>1/$A$1*'[1]4412Exp'!$D$165</f>
        <v>4.2000000000000004E-5</v>
      </c>
      <c r="F11" s="12">
        <f>1/$A$1*'[1]4412Exp'!$E$165</f>
        <v>0</v>
      </c>
      <c r="G11" s="12">
        <f>1/$A$1*'[1]4412Exp'!$F$165</f>
        <v>0</v>
      </c>
      <c r="H11" s="12">
        <f>1/$A$1*'[1]4412Exp'!$G$165</f>
        <v>0</v>
      </c>
      <c r="I11" s="12">
        <f>1/$A$1*'[1]4412Exp'!$H$165</f>
        <v>3.9348399999999999E-4</v>
      </c>
      <c r="J11" s="38">
        <f>1/$A$1*'[1]4412Exp'!$I$165</f>
        <v>5.5187439999999997E-4</v>
      </c>
      <c r="K11" s="38">
        <f>1/$A$1*'[1]4412Exp'!$J$165</f>
        <v>3.1205873999999999E-3</v>
      </c>
      <c r="L11" s="38">
        <f>1/$A$1*'[1]4412Exp'!K$165</f>
        <v>4.9892024E-3</v>
      </c>
      <c r="M11" s="12">
        <f>1/$A$1*'[1]4412Exp'!L$165</f>
        <v>7.1679272000000011E-3</v>
      </c>
      <c r="N11" s="12">
        <f>1/$A$1*'[1]4412Exp'!M$165</f>
        <v>9.2696953999999998E-3</v>
      </c>
      <c r="O11" s="12">
        <f>1/$A$1*'[1]4412Exp'!N$165</f>
        <v>1.1032036399999999E-2</v>
      </c>
      <c r="P11" s="12">
        <f>1/$A$1*'[1]4412Exp'!O$165</f>
        <v>7.0266336000000011E-3</v>
      </c>
      <c r="Q11" s="12">
        <f>1/$A$1*'[1]4412Exp'!P$165</f>
        <v>1.6938156199999995E-2</v>
      </c>
      <c r="R11" s="12">
        <f>1/$A$1*'[1]4412Exp'!Q$165</f>
        <v>1.5701186200000002E-2</v>
      </c>
      <c r="S11" s="12">
        <f>1/$A$1*'[1]4412Exp'!R$165</f>
        <v>1.5546881E-2</v>
      </c>
      <c r="T11" s="12">
        <f>1/$A$1*'[1]4412Exp'!S$165</f>
        <v>1.65339636E-2</v>
      </c>
      <c r="U11" s="12">
        <f>1/$A$1*'[1]4412Exp'!T$165</f>
        <v>1.6185717799999999E-2</v>
      </c>
      <c r="V11" s="12">
        <f>1/$A$1*'[1]4412Exp'!U$165</f>
        <v>1.8660398399999997E-2</v>
      </c>
      <c r="W11" s="12">
        <f>1/$A$1*'[1]4412Exp'!V$165</f>
        <v>0</v>
      </c>
      <c r="X11" s="12">
        <f>1/$A$1*'[1]4412Exp'!W$165</f>
        <v>0</v>
      </c>
      <c r="Y11" s="12">
        <f>1/$A$1*'[1]4412Exp'!X$165</f>
        <v>0</v>
      </c>
      <c r="Z11" s="12">
        <f>1/$A$1*'[1]4412Exp'!Y$165</f>
        <v>0</v>
      </c>
      <c r="AA11" s="12">
        <f>1/$A$1*'[1]4412Exp'!Z$165</f>
        <v>0</v>
      </c>
      <c r="AB11" s="11">
        <f>1/$A$1*'[1]4412Exp'!AA$165</f>
        <v>0</v>
      </c>
      <c r="AC11" s="4"/>
      <c r="AD11" s="116">
        <f>'[1]4412Exp'!AB$165</f>
        <v>3.5715999999999998E-2</v>
      </c>
      <c r="AE11" s="117">
        <f>'[1]4412Exp'!AC$165</f>
        <v>0</v>
      </c>
      <c r="AF11" s="117">
        <f>'[1]4412Exp'!AD$165</f>
        <v>6.4440000000000001E-3</v>
      </c>
      <c r="AG11" s="117">
        <f>'[1]4412Exp'!AE$165</f>
        <v>0</v>
      </c>
      <c r="AH11" s="117">
        <f>'[1]4412Exp'!AF$165</f>
        <v>0</v>
      </c>
      <c r="AI11" s="117">
        <f>'[1]4412Exp'!AG$165</f>
        <v>0</v>
      </c>
      <c r="AJ11" s="117">
        <f>'[1]4412Exp'!AH$165</f>
        <v>0.54711100000000001</v>
      </c>
      <c r="AK11" s="117">
        <f>'[1]4412Exp'!AI$165</f>
        <v>0.31324600000000002</v>
      </c>
      <c r="AL11" s="117">
        <f>'[1]4412Exp'!AJ$165</f>
        <v>1.683808</v>
      </c>
      <c r="AM11" s="117">
        <f>'[1]4412Exp'!AK$165</f>
        <v>1.4012979999999999</v>
      </c>
      <c r="AN11" s="117">
        <f>'[1]4412Exp'!AL$165</f>
        <v>1.864101</v>
      </c>
      <c r="AO11" s="117">
        <f>'[1]4412Exp'!AM$165</f>
        <v>2.071202</v>
      </c>
      <c r="AP11" s="117">
        <f>'[1]4412Exp'!AN$165</f>
        <v>2.4439609999999998</v>
      </c>
      <c r="AQ11" s="117">
        <f>'[1]4412Exp'!AO$165</f>
        <v>3.5122949999999999</v>
      </c>
      <c r="AR11" s="117">
        <f>'[1]4412Exp'!AP$165</f>
        <v>4.166029</v>
      </c>
      <c r="AS11" s="117">
        <f>'[1]4412Exp'!AQ$165</f>
        <v>3.4490909999999997</v>
      </c>
      <c r="AT11" s="117">
        <f>'[1]4412Exp'!AR$165</f>
        <v>3.3695499999999998</v>
      </c>
      <c r="AU11" s="117">
        <f>'[1]4412Exp'!AS$165</f>
        <v>3.4366049999999997</v>
      </c>
      <c r="AV11" s="117">
        <f>'[1]4412Exp'!AT$165</f>
        <v>3.5299179999999999</v>
      </c>
      <c r="AW11" s="117">
        <f>'[1]4412Exp'!AU$165</f>
        <v>3.8014869999999998</v>
      </c>
      <c r="AX11" s="117">
        <f>'[1]4412Exp'!AV$165</f>
        <v>0</v>
      </c>
      <c r="AY11" s="117">
        <f>'[1]4412Exp'!AW$165</f>
        <v>0</v>
      </c>
      <c r="AZ11" s="117">
        <f>'[1]4412Exp'!AX$165</f>
        <v>0</v>
      </c>
      <c r="BA11" s="117">
        <f>'[1]4412Exp'!AY$165</f>
        <v>0</v>
      </c>
      <c r="BB11" s="117">
        <f>'[1]4412Exp'!AZ$165</f>
        <v>0</v>
      </c>
      <c r="BC11" s="117">
        <f>'[1]4412Exp'!BA$165</f>
        <v>0</v>
      </c>
      <c r="BD11" s="214"/>
    </row>
    <row r="12" spans="1:56">
      <c r="B12" s="5" t="s">
        <v>58</v>
      </c>
      <c r="C12" s="48">
        <f>1/$A$1*'[1]4412Exp'!$B$201</f>
        <v>3.8083766000000002E-3</v>
      </c>
      <c r="D12" s="12">
        <f>1/$A$1*'[1]4412Exp'!$C$201</f>
        <v>3.2059146E-3</v>
      </c>
      <c r="E12" s="12">
        <f>1/$A$1*'[1]4412Exp'!$D$201</f>
        <v>3.6600634000000004E-3</v>
      </c>
      <c r="F12" s="12">
        <f>1/$A$1*'[1]4412Exp'!$E$201</f>
        <v>3.995292000000001E-3</v>
      </c>
      <c r="G12" s="12">
        <f>1/$A$1*'[1]4412Exp'!$F$201</f>
        <v>4.7725496000000011E-3</v>
      </c>
      <c r="H12" s="12">
        <f>1/$A$1*'[1]4412Exp'!$G$201</f>
        <v>4.3441397999999997E-3</v>
      </c>
      <c r="I12" s="12">
        <f>1/$A$1*'[1]4412Exp'!$H$201</f>
        <v>5.8766036000000004E-3</v>
      </c>
      <c r="J12" s="38">
        <f>1/$A$1*'[1]4412Exp'!$I$201</f>
        <v>7.3856916000000009E-3</v>
      </c>
      <c r="K12" s="38">
        <f>1/$A$1*'[1]4412Exp'!$J$201</f>
        <v>6.800973200000001E-3</v>
      </c>
      <c r="L12" s="38">
        <f>1/$A$1*'[1]4412Exp'!K$201</f>
        <v>6.2904954000000003E-3</v>
      </c>
      <c r="M12" s="12">
        <f>1/$A$1*'[1]4412Exp'!L$201</f>
        <v>8.983408E-3</v>
      </c>
      <c r="N12" s="12">
        <f>1/$A$1*'[1]4412Exp'!M$201</f>
        <v>1.1148106200000001E-2</v>
      </c>
      <c r="O12" s="12">
        <f>1/$A$1*'[1]4412Exp'!N$201</f>
        <v>1.1936145199999998E-2</v>
      </c>
      <c r="P12" s="12">
        <f>1/$A$1*'[1]4412Exp'!O$201</f>
        <v>8.7608457999999983E-3</v>
      </c>
      <c r="Q12" s="12">
        <f>1/$A$1*'[1]4412Exp'!P$201</f>
        <v>1.11866776E-2</v>
      </c>
      <c r="R12" s="12">
        <f>1/$A$1*'[1]4412Exp'!Q$201</f>
        <v>1.0834682599999999E-2</v>
      </c>
      <c r="S12" s="12">
        <f>1/$A$1*'[1]4412Exp'!R$201</f>
        <v>1.3020578199999999E-2</v>
      </c>
      <c r="T12" s="12">
        <f>1/$A$1*'[1]4412Exp'!S$201</f>
        <v>1.37211508E-2</v>
      </c>
      <c r="U12" s="12">
        <f>1/$A$1*'[1]4412Exp'!T$201</f>
        <v>1.0541266400000001E-2</v>
      </c>
      <c r="V12" s="12">
        <f>1/$A$1*'[1]4412Exp'!U$201</f>
        <v>1.0182243400000001E-2</v>
      </c>
      <c r="W12" s="12">
        <f>1/$A$1*'[1]4412Exp'!V$201</f>
        <v>0</v>
      </c>
      <c r="X12" s="12">
        <f>1/$A$1*'[1]4412Exp'!W$201</f>
        <v>0</v>
      </c>
      <c r="Y12" s="12">
        <f>1/$A$1*'[1]4412Exp'!X$201</f>
        <v>0</v>
      </c>
      <c r="Z12" s="12">
        <f>1/$A$1*'[1]4412Exp'!Y$201</f>
        <v>0</v>
      </c>
      <c r="AA12" s="12">
        <f>1/$A$1*'[1]4412Exp'!Z$201</f>
        <v>0</v>
      </c>
      <c r="AB12" s="11">
        <f>1/$A$1*'[1]4412Exp'!AA$201</f>
        <v>0</v>
      </c>
      <c r="AC12" s="4"/>
      <c r="AD12" s="116">
        <f>'[1]4412Exp'!AB$201</f>
        <v>1.868331</v>
      </c>
      <c r="AE12" s="117">
        <f>'[1]4412Exp'!AC$201</f>
        <v>1.5976509999999999</v>
      </c>
      <c r="AF12" s="117">
        <f>'[1]4412Exp'!AD$201</f>
        <v>1.6946359999999998</v>
      </c>
      <c r="AG12" s="117">
        <f>'[1]4412Exp'!AE$201</f>
        <v>2.1886390000000002</v>
      </c>
      <c r="AH12" s="117">
        <f>'[1]4412Exp'!AF$201</f>
        <v>2.7879130000000001</v>
      </c>
      <c r="AI12" s="117">
        <f>'[1]4412Exp'!AG$201</f>
        <v>2.532937</v>
      </c>
      <c r="AJ12" s="117">
        <f>'[1]4412Exp'!AH$201</f>
        <v>3.5994899999999999</v>
      </c>
      <c r="AK12" s="117">
        <f>'[1]4412Exp'!AI$201</f>
        <v>4.7589119999999996</v>
      </c>
      <c r="AL12" s="117">
        <f>'[1]4412Exp'!AJ$201</f>
        <v>4.9768299999999996</v>
      </c>
      <c r="AM12" s="117">
        <f>'[1]4412Exp'!AK$201</f>
        <v>4.1474089999999997</v>
      </c>
      <c r="AN12" s="117">
        <f>'[1]4412Exp'!AL$201</f>
        <v>5.6554589999999996</v>
      </c>
      <c r="AO12" s="117">
        <f>'[1]4412Exp'!AM$201</f>
        <v>7.0130969999999992</v>
      </c>
      <c r="AP12" s="117">
        <f>'[1]4412Exp'!AN$201</f>
        <v>7.2386799999999996</v>
      </c>
      <c r="AQ12" s="117">
        <f>'[1]4412Exp'!AO$201</f>
        <v>5.6675509999999996</v>
      </c>
      <c r="AR12" s="117">
        <f>'[1]4412Exp'!AP$201</f>
        <v>6.1633959999999997</v>
      </c>
      <c r="AS12" s="117">
        <f>'[1]4412Exp'!AQ$201</f>
        <v>5.030742</v>
      </c>
      <c r="AT12" s="117">
        <f>'[1]4412Exp'!AR$201</f>
        <v>6.0859419999999993</v>
      </c>
      <c r="AU12" s="117">
        <f>'[1]4412Exp'!AS$201</f>
        <v>6.6618619999999993</v>
      </c>
      <c r="AV12" s="117">
        <f>'[1]4412Exp'!AT$201</f>
        <v>5.7224709999999996</v>
      </c>
      <c r="AW12" s="117">
        <f>'[1]4412Exp'!AU$201</f>
        <v>5.3076780000000001</v>
      </c>
      <c r="AX12" s="117">
        <f>'[1]4412Exp'!AV$201</f>
        <v>0</v>
      </c>
      <c r="AY12" s="117">
        <f>'[1]4412Exp'!AW$201</f>
        <v>0</v>
      </c>
      <c r="AZ12" s="117">
        <f>'[1]4412Exp'!AX$201</f>
        <v>0</v>
      </c>
      <c r="BA12" s="117">
        <f>'[1]4412Exp'!AY$201</f>
        <v>0</v>
      </c>
      <c r="BB12" s="117">
        <f>'[1]4412Exp'!AZ$201</f>
        <v>0</v>
      </c>
      <c r="BC12" s="117">
        <f>'[1]4412Exp'!BA$201</f>
        <v>0</v>
      </c>
      <c r="BD12" s="214"/>
    </row>
    <row r="13" spans="1:56">
      <c r="B13" s="8" t="s">
        <v>15</v>
      </c>
      <c r="C13" s="49">
        <f t="shared" ref="C13:AB13" si="2">SUM(C6:C6)-SUM(C7:C12)</f>
        <v>2.8654401999999978E-3</v>
      </c>
      <c r="D13" s="39">
        <f t="shared" si="2"/>
        <v>3.5607082000000019E-3</v>
      </c>
      <c r="E13" s="39">
        <f t="shared" si="2"/>
        <v>3.5979832E-3</v>
      </c>
      <c r="F13" s="39">
        <f t="shared" si="2"/>
        <v>3.3032888000000035E-3</v>
      </c>
      <c r="G13" s="39">
        <f t="shared" si="2"/>
        <v>3.0850063999999979E-3</v>
      </c>
      <c r="H13" s="39">
        <f t="shared" si="2"/>
        <v>3.1751720000000021E-3</v>
      </c>
      <c r="I13" s="39">
        <f t="shared" si="2"/>
        <v>3.9957260000000015E-3</v>
      </c>
      <c r="J13" s="40">
        <f t="shared" si="2"/>
        <v>5.5024018000000008E-3</v>
      </c>
      <c r="K13" s="40">
        <f t="shared" si="2"/>
        <v>3.749704000000003E-3</v>
      </c>
      <c r="L13" s="40">
        <f t="shared" si="2"/>
        <v>5.1573017999999964E-3</v>
      </c>
      <c r="M13" s="39">
        <f t="shared" si="2"/>
        <v>3.7964164000000022E-3</v>
      </c>
      <c r="N13" s="39">
        <f t="shared" si="2"/>
        <v>7.6879740000000696E-4</v>
      </c>
      <c r="O13" s="39">
        <f t="shared" si="2"/>
        <v>4.3743041999999913E-3</v>
      </c>
      <c r="P13" s="39">
        <f t="shared" si="2"/>
        <v>4.0019840000000001E-3</v>
      </c>
      <c r="Q13" s="39">
        <f t="shared" si="2"/>
        <v>3.6852773999999991E-3</v>
      </c>
      <c r="R13" s="39">
        <f t="shared" si="2"/>
        <v>1.8918227999999912E-3</v>
      </c>
      <c r="S13" s="39">
        <f t="shared" si="2"/>
        <v>1.6525837999999959E-3</v>
      </c>
      <c r="T13" s="39">
        <f t="shared" si="2"/>
        <v>1.4797356000000109E-3</v>
      </c>
      <c r="U13" s="39">
        <f t="shared" si="2"/>
        <v>1.1597501999999968E-3</v>
      </c>
      <c r="V13" s="39">
        <f t="shared" si="2"/>
        <v>1.0879442000000031E-3</v>
      </c>
      <c r="W13" s="39">
        <f t="shared" si="2"/>
        <v>0</v>
      </c>
      <c r="X13" s="39">
        <f t="shared" si="2"/>
        <v>0</v>
      </c>
      <c r="Y13" s="39">
        <f t="shared" si="2"/>
        <v>0</v>
      </c>
      <c r="Z13" s="39">
        <f t="shared" si="2"/>
        <v>0</v>
      </c>
      <c r="AA13" s="39">
        <f t="shared" si="2"/>
        <v>0</v>
      </c>
      <c r="AB13" s="67">
        <f t="shared" si="2"/>
        <v>0</v>
      </c>
      <c r="AC13" s="4"/>
      <c r="AD13" s="118">
        <f t="shared" ref="AD13:BC13" si="3">SUM(AD6:AD6)-SUM(AD7:AD12)</f>
        <v>1.0393399999999993</v>
      </c>
      <c r="AE13" s="119">
        <f t="shared" si="3"/>
        <v>1.279614</v>
      </c>
      <c r="AF13" s="119">
        <f t="shared" si="3"/>
        <v>1.3557700000000006</v>
      </c>
      <c r="AG13" s="119">
        <f t="shared" si="3"/>
        <v>1.3098859999999997</v>
      </c>
      <c r="AH13" s="119">
        <f t="shared" si="3"/>
        <v>1.3498129999999993</v>
      </c>
      <c r="AI13" s="119">
        <f t="shared" si="3"/>
        <v>1.388875999999998</v>
      </c>
      <c r="AJ13" s="119">
        <f t="shared" si="3"/>
        <v>1.8367620000000002</v>
      </c>
      <c r="AK13" s="119">
        <f t="shared" si="3"/>
        <v>2.7386370000000007</v>
      </c>
      <c r="AL13" s="119">
        <f t="shared" si="3"/>
        <v>2.097818000000002</v>
      </c>
      <c r="AM13" s="119">
        <f t="shared" si="3"/>
        <v>2.5566459999999989</v>
      </c>
      <c r="AN13" s="119">
        <f t="shared" si="3"/>
        <v>1.6183140000000016</v>
      </c>
      <c r="AO13" s="119">
        <f t="shared" si="3"/>
        <v>0.34110199999999935</v>
      </c>
      <c r="AP13" s="119">
        <f t="shared" si="3"/>
        <v>1.9239100000000029</v>
      </c>
      <c r="AQ13" s="119">
        <f t="shared" si="3"/>
        <v>2.1773169999999986</v>
      </c>
      <c r="AR13" s="119">
        <f t="shared" si="3"/>
        <v>1.9627519999999983</v>
      </c>
      <c r="AS13" s="119">
        <f t="shared" si="3"/>
        <v>0.75952900000000056</v>
      </c>
      <c r="AT13" s="119">
        <f t="shared" si="3"/>
        <v>0.47083999999999904</v>
      </c>
      <c r="AU13" s="119">
        <f t="shared" si="3"/>
        <v>0.50357499999999789</v>
      </c>
      <c r="AV13" s="119">
        <f t="shared" si="3"/>
        <v>0.42122399999999516</v>
      </c>
      <c r="AW13" s="119">
        <f t="shared" si="3"/>
        <v>0.51674899999999724</v>
      </c>
      <c r="AX13" s="119">
        <f t="shared" si="3"/>
        <v>0</v>
      </c>
      <c r="AY13" s="119">
        <f t="shared" si="3"/>
        <v>0</v>
      </c>
      <c r="AZ13" s="119">
        <f t="shared" si="3"/>
        <v>0</v>
      </c>
      <c r="BA13" s="119">
        <f t="shared" si="3"/>
        <v>0</v>
      </c>
      <c r="BB13" s="119">
        <f t="shared" si="3"/>
        <v>0</v>
      </c>
      <c r="BC13" s="119">
        <f t="shared" si="3"/>
        <v>0</v>
      </c>
      <c r="BD13" s="214"/>
    </row>
    <row r="14" spans="1:56" ht="17.149999999999999" customHeight="1">
      <c r="B14" s="137" t="s">
        <v>78</v>
      </c>
      <c r="C14" s="138">
        <f>1/$A$1*'[1]4412Exp'!$B$268</f>
        <v>0</v>
      </c>
      <c r="D14" s="139">
        <f>1/$A$1*'[1]4412Exp'!$C$268</f>
        <v>1.6506000000000001E-6</v>
      </c>
      <c r="E14" s="139">
        <f>1/$A$1*'[1]4412Exp'!$D$268</f>
        <v>0</v>
      </c>
      <c r="F14" s="139">
        <f>1/$A$1*'[1]4412Exp'!$E$268</f>
        <v>0</v>
      </c>
      <c r="G14" s="139">
        <f>1/$A$1*'[1]4412Exp'!$F$268</f>
        <v>0</v>
      </c>
      <c r="H14" s="139">
        <f>1/$A$1*'[1]4412Exp'!$G$268</f>
        <v>0</v>
      </c>
      <c r="I14" s="139">
        <f>1/$A$1*'[1]4412Exp'!$H$268</f>
        <v>4.2915739999999997E-4</v>
      </c>
      <c r="J14" s="140">
        <f>1/$A$1*'[1]4412Exp'!$I$268</f>
        <v>5.5098120000000004E-4</v>
      </c>
      <c r="K14" s="140">
        <f>1/$A$1*'[1]4412Exp'!$J$268</f>
        <v>9.7402200000000014E-5</v>
      </c>
      <c r="L14" s="140">
        <f>1/$A$1*'[1]4412Exp'!K$268</f>
        <v>9.1778399999999989E-5</v>
      </c>
      <c r="M14" s="139">
        <f>1/$A$1*'[1]4412Exp'!L$268</f>
        <v>4.1139140000000002E-4</v>
      </c>
      <c r="N14" s="139">
        <f>1/$A$1*'[1]4412Exp'!M$268</f>
        <v>2.3233588E-3</v>
      </c>
      <c r="O14" s="139">
        <f>1/$A$1*'[1]4412Exp'!N$268</f>
        <v>1.1652199999999999E-4</v>
      </c>
      <c r="P14" s="139">
        <f>1/$A$1*'[1]4412Exp'!O$268</f>
        <v>1.797488E-4</v>
      </c>
      <c r="Q14" s="139">
        <f>1/$A$1*'[1]4412Exp'!P$268</f>
        <v>0</v>
      </c>
      <c r="R14" s="139">
        <f>1/$A$1*'[1]4412Exp'!Q$268</f>
        <v>0</v>
      </c>
      <c r="S14" s="139">
        <f>1/$A$1*'[1]4412Exp'!R$268</f>
        <v>0</v>
      </c>
      <c r="T14" s="139">
        <f>1/$A$1*'[1]4412Exp'!S$268</f>
        <v>0</v>
      </c>
      <c r="U14" s="139">
        <f>1/$A$1*'[1]4412Exp'!T$268</f>
        <v>2.5768400000000002E-5</v>
      </c>
      <c r="V14" s="139">
        <f>1/$A$1*'[1]4412Exp'!U$268</f>
        <v>1.3999999999999999E-9</v>
      </c>
      <c r="W14" s="139">
        <f>1/$A$1*'[1]4412Exp'!V$268</f>
        <v>0</v>
      </c>
      <c r="X14" s="139">
        <f>1/$A$1*'[1]4412Exp'!W$268</f>
        <v>0</v>
      </c>
      <c r="Y14" s="139">
        <f>1/$A$1*'[1]4412Exp'!X$268</f>
        <v>0</v>
      </c>
      <c r="Z14" s="139">
        <f>1/$A$1*'[1]4412Exp'!Y$268</f>
        <v>0</v>
      </c>
      <c r="AA14" s="139">
        <f>1/$A$1*'[1]4412Exp'!Z$268</f>
        <v>0</v>
      </c>
      <c r="AB14" s="141">
        <f>1/$A$1*'[1]4412Exp'!AA$268</f>
        <v>0</v>
      </c>
      <c r="AC14" s="4"/>
      <c r="AD14" s="142">
        <f>'[1]4412Exp'!AB$268</f>
        <v>0</v>
      </c>
      <c r="AE14" s="143">
        <f>'[1]4412Exp'!AC$268</f>
        <v>6.7999999999999999E-5</v>
      </c>
      <c r="AF14" s="143">
        <f>'[1]4412Exp'!AD$268</f>
        <v>0</v>
      </c>
      <c r="AG14" s="143">
        <f>'[1]4412Exp'!AE$268</f>
        <v>0</v>
      </c>
      <c r="AH14" s="143">
        <f>'[1]4412Exp'!AF$268</f>
        <v>0</v>
      </c>
      <c r="AI14" s="143">
        <f>'[1]4412Exp'!AG$268</f>
        <v>0</v>
      </c>
      <c r="AJ14" s="143">
        <f>'[1]4412Exp'!AH$268</f>
        <v>0.25585999999999998</v>
      </c>
      <c r="AK14" s="143">
        <f>'[1]4412Exp'!AI$268</f>
        <v>0.4596889999999999</v>
      </c>
      <c r="AL14" s="143">
        <f>'[1]4412Exp'!AJ$268</f>
        <v>7.2390999999999997E-2</v>
      </c>
      <c r="AM14" s="143">
        <f>'[1]4412Exp'!AK$268</f>
        <v>5.6390999999999997E-2</v>
      </c>
      <c r="AN14" s="143">
        <f>'[1]4412Exp'!AL$268</f>
        <v>0.16206799999999999</v>
      </c>
      <c r="AO14" s="143">
        <f>'[1]4412Exp'!AM$268</f>
        <v>0.91284399999999999</v>
      </c>
      <c r="AP14" s="143">
        <f>'[1]4412Exp'!AN$268</f>
        <v>6.4367999999999995E-2</v>
      </c>
      <c r="AQ14" s="143">
        <f>'[1]4412Exp'!AO$268</f>
        <v>0.19558499999999998</v>
      </c>
      <c r="AR14" s="143">
        <f>'[1]4412Exp'!AP$268</f>
        <v>0</v>
      </c>
      <c r="AS14" s="143">
        <f>'[1]4412Exp'!AQ$268</f>
        <v>0</v>
      </c>
      <c r="AT14" s="143">
        <f>'[1]4412Exp'!AR$268</f>
        <v>0</v>
      </c>
      <c r="AU14" s="143">
        <f>'[1]4412Exp'!AS$268</f>
        <v>0</v>
      </c>
      <c r="AV14" s="143">
        <f>'[1]4412Exp'!AT$268</f>
        <v>1.1606999999999999E-2</v>
      </c>
      <c r="AW14" s="143">
        <f>'[1]4412Exp'!AU$268</f>
        <v>0</v>
      </c>
      <c r="AX14" s="143">
        <f>'[1]4412Exp'!AV$268</f>
        <v>0</v>
      </c>
      <c r="AY14" s="143">
        <f>'[1]4412Exp'!AW$268</f>
        <v>0</v>
      </c>
      <c r="AZ14" s="143">
        <f>'[1]4412Exp'!AX$268</f>
        <v>0</v>
      </c>
      <c r="BA14" s="143">
        <f>'[1]4412Exp'!AY$268</f>
        <v>0</v>
      </c>
      <c r="BB14" s="143">
        <f>'[1]4412Exp'!AZ$268</f>
        <v>0</v>
      </c>
      <c r="BC14" s="143">
        <f>'[1]4412Exp'!BA$268</f>
        <v>0</v>
      </c>
      <c r="BD14" s="214"/>
    </row>
    <row r="15" spans="1:56" ht="17.149999999999999" customHeight="1">
      <c r="B15" s="21" t="s">
        <v>73</v>
      </c>
      <c r="C15" s="68">
        <f>1/$A$1*'[1]4412Exp'!$B$269</f>
        <v>0</v>
      </c>
      <c r="D15" s="69">
        <f>1/$A$1*'[1]4412Exp'!$C$269</f>
        <v>6.2096999999999999E-5</v>
      </c>
      <c r="E15" s="69">
        <f>1/$A$1*'[1]4412Exp'!$D$269</f>
        <v>0</v>
      </c>
      <c r="F15" s="69">
        <f>1/$A$1*'[1]4412Exp'!$E$269</f>
        <v>0</v>
      </c>
      <c r="G15" s="69">
        <f>1/$A$1*'[1]4412Exp'!$F$269</f>
        <v>0</v>
      </c>
      <c r="H15" s="69">
        <f>1/$A$1*'[1]4412Exp'!$G$269</f>
        <v>0</v>
      </c>
      <c r="I15" s="69">
        <f>1/$A$1*'[1]4412Exp'!$H$269</f>
        <v>0</v>
      </c>
      <c r="J15" s="70">
        <f>1/$A$1*'[1]4412Exp'!$I$269</f>
        <v>0</v>
      </c>
      <c r="K15" s="70">
        <f>1/$A$1*'[1]4412Exp'!$J$269</f>
        <v>0</v>
      </c>
      <c r="L15" s="70">
        <f>1/$A$1*'[1]4412Exp'!K$269</f>
        <v>2.7999999999999997E-7</v>
      </c>
      <c r="M15" s="69">
        <f>1/$A$1*'[1]4412Exp'!L$269</f>
        <v>0</v>
      </c>
      <c r="N15" s="69">
        <f>1/$A$1*'[1]4412Exp'!M$269</f>
        <v>0</v>
      </c>
      <c r="O15" s="69">
        <f>1/$A$1*'[1]4412Exp'!N$269</f>
        <v>0</v>
      </c>
      <c r="P15" s="69">
        <f>1/$A$1*'[1]4412Exp'!O$269</f>
        <v>0</v>
      </c>
      <c r="Q15" s="69">
        <f>1/$A$1*'[1]4412Exp'!P$269</f>
        <v>0</v>
      </c>
      <c r="R15" s="69">
        <f>1/$A$1*'[1]4412Exp'!Q$269</f>
        <v>0</v>
      </c>
      <c r="S15" s="69">
        <f>1/$A$1*'[1]4412Exp'!R$269</f>
        <v>0</v>
      </c>
      <c r="T15" s="69">
        <f>1/$A$1*'[1]4412Exp'!S$269</f>
        <v>0</v>
      </c>
      <c r="U15" s="69">
        <f>1/$A$1*'[1]4412Exp'!T$269</f>
        <v>0</v>
      </c>
      <c r="V15" s="69">
        <f>1/$A$1*'[1]4412Exp'!U$269</f>
        <v>4.3819999999999999E-7</v>
      </c>
      <c r="W15" s="69">
        <f>1/$A$1*'[1]4412Exp'!V$269</f>
        <v>0</v>
      </c>
      <c r="X15" s="69">
        <f>1/$A$1*'[1]4412Exp'!W$269</f>
        <v>0</v>
      </c>
      <c r="Y15" s="69">
        <f>1/$A$1*'[1]4412Exp'!X$269</f>
        <v>0</v>
      </c>
      <c r="Z15" s="69">
        <f>1/$A$1*'[1]4412Exp'!Y$269</f>
        <v>0</v>
      </c>
      <c r="AA15" s="69">
        <f>1/$A$1*'[1]4412Exp'!Z$269</f>
        <v>0</v>
      </c>
      <c r="AB15" s="71">
        <f>1/$A$1*'[1]4412Exp'!AA$269</f>
        <v>0</v>
      </c>
      <c r="AC15" s="4"/>
      <c r="AD15" s="150">
        <f>'[1]4412Exp'!AB$269</f>
        <v>0</v>
      </c>
      <c r="AE15" s="151">
        <f>'[1]4412Exp'!AC$269</f>
        <v>2.6550999999999998E-2</v>
      </c>
      <c r="AF15" s="151">
        <f>'[1]4412Exp'!AD$269</f>
        <v>0</v>
      </c>
      <c r="AG15" s="151">
        <f>'[1]4412Exp'!AE$269</f>
        <v>0</v>
      </c>
      <c r="AH15" s="151">
        <f>'[1]4412Exp'!AF$269</f>
        <v>0</v>
      </c>
      <c r="AI15" s="151">
        <f>'[1]4412Exp'!AG$269</f>
        <v>0</v>
      </c>
      <c r="AJ15" s="151">
        <f>'[1]4412Exp'!AH$269</f>
        <v>0</v>
      </c>
      <c r="AK15" s="151">
        <f>'[1]4412Exp'!AI$269</f>
        <v>0</v>
      </c>
      <c r="AL15" s="151">
        <f>'[1]4412Exp'!AJ$269</f>
        <v>0</v>
      </c>
      <c r="AM15" s="151">
        <f>'[1]4412Exp'!AK$269</f>
        <v>1.27E-4</v>
      </c>
      <c r="AN15" s="151">
        <f>'[1]4412Exp'!AL$269</f>
        <v>0</v>
      </c>
      <c r="AO15" s="151">
        <f>'[1]4412Exp'!AM$269</f>
        <v>0</v>
      </c>
      <c r="AP15" s="151">
        <f>'[1]4412Exp'!AN$269</f>
        <v>0</v>
      </c>
      <c r="AQ15" s="151">
        <f>'[1]4412Exp'!AO$269</f>
        <v>0</v>
      </c>
      <c r="AR15" s="151">
        <f>'[1]4412Exp'!AP$269</f>
        <v>0</v>
      </c>
      <c r="AS15" s="151">
        <f>'[1]4412Exp'!AQ$269</f>
        <v>0</v>
      </c>
      <c r="AT15" s="151">
        <f>'[1]4412Exp'!AR$269</f>
        <v>0</v>
      </c>
      <c r="AU15" s="151">
        <f>'[1]4412Exp'!AS$269</f>
        <v>0</v>
      </c>
      <c r="AV15" s="151">
        <f>'[1]4412Exp'!AT$269</f>
        <v>0</v>
      </c>
      <c r="AW15" s="151">
        <f>'[1]4412Exp'!AU$269</f>
        <v>9.1599999999999993E-4</v>
      </c>
      <c r="AX15" s="151">
        <f>'[1]4412Exp'!AV$269</f>
        <v>0</v>
      </c>
      <c r="AY15" s="151">
        <f>'[1]4412Exp'!AW$269</f>
        <v>0</v>
      </c>
      <c r="AZ15" s="151">
        <f>'[1]4412Exp'!AX$269</f>
        <v>0</v>
      </c>
      <c r="BA15" s="151">
        <f>'[1]4412Exp'!AY$269</f>
        <v>0</v>
      </c>
      <c r="BB15" s="151">
        <f>'[1]4412Exp'!AZ$269</f>
        <v>0</v>
      </c>
      <c r="BC15" s="151">
        <f>'[1]4412Exp'!BA$269</f>
        <v>0</v>
      </c>
      <c r="BD15" s="214"/>
    </row>
    <row r="16" spans="1:56" ht="17.149999999999999" customHeight="1">
      <c r="B16" s="21" t="s">
        <v>75</v>
      </c>
      <c r="C16" s="68">
        <f>1/$A$1*'[1]4412Exp'!$B$267</f>
        <v>6.6078600000000001E-5</v>
      </c>
      <c r="D16" s="69">
        <f>1/$A$1*'[1]4412Exp'!$C$267</f>
        <v>1.5990519999999999E-4</v>
      </c>
      <c r="E16" s="69">
        <f>1/$A$1*'[1]4412Exp'!$D$267</f>
        <v>1.5886640000000002E-4</v>
      </c>
      <c r="F16" s="69">
        <f>1/$A$1*'[1]4412Exp'!$E$267</f>
        <v>1.4138880000000002E-4</v>
      </c>
      <c r="G16" s="69">
        <f>1/$A$1*'[1]4412Exp'!$F$267</f>
        <v>1.7377359999999999E-4</v>
      </c>
      <c r="H16" s="69">
        <f>1/$A$1*'[1]4412Exp'!$G$267</f>
        <v>2.2880620000000003E-4</v>
      </c>
      <c r="I16" s="69">
        <f>1/$A$1*'[1]4412Exp'!$H$267</f>
        <v>2.3466520000000004E-4</v>
      </c>
      <c r="J16" s="70">
        <f>1/$A$1*'[1]4412Exp'!$I$267</f>
        <v>0</v>
      </c>
      <c r="K16" s="70">
        <f>1/$A$1*'[1]4412Exp'!$J$267</f>
        <v>0</v>
      </c>
      <c r="L16" s="70">
        <f>1/$A$1*'[1]4412Exp'!K$267</f>
        <v>2.5599000000000003E-5</v>
      </c>
      <c r="M16" s="69">
        <f>1/$A$1*'[1]4412Exp'!L$267</f>
        <v>1.007664E-4</v>
      </c>
      <c r="N16" s="69">
        <f>1/$A$1*'[1]4412Exp'!M$267</f>
        <v>2.548E-5</v>
      </c>
      <c r="O16" s="69">
        <f>1/$A$1*'[1]4412Exp'!N$267</f>
        <v>0</v>
      </c>
      <c r="P16" s="69">
        <f>1/$A$1*'[1]4412Exp'!O$267</f>
        <v>0</v>
      </c>
      <c r="Q16" s="69">
        <f>1/$A$1*'[1]4412Exp'!P$267</f>
        <v>0</v>
      </c>
      <c r="R16" s="69">
        <f>1/$A$1*'[1]4412Exp'!Q$267</f>
        <v>0</v>
      </c>
      <c r="S16" s="69">
        <f>1/$A$1*'[1]4412Exp'!R$267</f>
        <v>0</v>
      </c>
      <c r="T16" s="69">
        <f>1/$A$1*'[1]4412Exp'!S$267</f>
        <v>0</v>
      </c>
      <c r="U16" s="69">
        <f>1/$A$1*'[1]4412Exp'!T$267</f>
        <v>3.0799999999999998E-8</v>
      </c>
      <c r="V16" s="69">
        <f>1/$A$1*'[1]4412Exp'!U$267</f>
        <v>0</v>
      </c>
      <c r="W16" s="69">
        <f>1/$A$1*'[1]4412Exp'!V$267</f>
        <v>0</v>
      </c>
      <c r="X16" s="69">
        <f>1/$A$1*'[1]4412Exp'!W$267</f>
        <v>0</v>
      </c>
      <c r="Y16" s="69">
        <f>1/$A$1*'[1]4412Exp'!X$267</f>
        <v>0</v>
      </c>
      <c r="Z16" s="69">
        <f>1/$A$1*'[1]4412Exp'!Y$267</f>
        <v>0</v>
      </c>
      <c r="AA16" s="69">
        <f>1/$A$1*'[1]4412Exp'!Z$267</f>
        <v>0</v>
      </c>
      <c r="AB16" s="71">
        <f>1/$A$1*'[1]4412Exp'!AA$267</f>
        <v>0</v>
      </c>
      <c r="AC16" s="4"/>
      <c r="AD16" s="150">
        <f>'[1]4412Exp'!AB$267</f>
        <v>5.5833999999999995E-2</v>
      </c>
      <c r="AE16" s="151">
        <f>'[1]4412Exp'!AC$267</f>
        <v>0.10073099999999999</v>
      </c>
      <c r="AF16" s="151">
        <f>'[1]4412Exp'!AD$267</f>
        <v>0.108568</v>
      </c>
      <c r="AG16" s="151">
        <f>'[1]4412Exp'!AE$267</f>
        <v>0.12150699999999999</v>
      </c>
      <c r="AH16" s="151">
        <f>'[1]4412Exp'!AF$267</f>
        <v>0.165326</v>
      </c>
      <c r="AI16" s="151">
        <f>'[1]4412Exp'!AG$267</f>
        <v>0.215806</v>
      </c>
      <c r="AJ16" s="151">
        <f>'[1]4412Exp'!AH$267</f>
        <v>0.215058</v>
      </c>
      <c r="AK16" s="151">
        <f>'[1]4412Exp'!AI$267</f>
        <v>0</v>
      </c>
      <c r="AL16" s="151">
        <f>'[1]4412Exp'!AJ$267</f>
        <v>0</v>
      </c>
      <c r="AM16" s="151">
        <f>'[1]4412Exp'!AK$267</f>
        <v>3.6244999999999999E-2</v>
      </c>
      <c r="AN16" s="151">
        <f>'[1]4412Exp'!AL$267</f>
        <v>0.145066</v>
      </c>
      <c r="AO16" s="151">
        <f>'[1]4412Exp'!AM$267</f>
        <v>2.0149999999999999E-3</v>
      </c>
      <c r="AP16" s="151">
        <f>'[1]4412Exp'!AN$267</f>
        <v>0</v>
      </c>
      <c r="AQ16" s="151">
        <f>'[1]4412Exp'!AO$267</f>
        <v>0</v>
      </c>
      <c r="AR16" s="151">
        <f>'[1]4412Exp'!AP$267</f>
        <v>0</v>
      </c>
      <c r="AS16" s="151">
        <f>'[1]4412Exp'!AQ$267</f>
        <v>0</v>
      </c>
      <c r="AT16" s="151">
        <f>'[1]4412Exp'!AR$267</f>
        <v>0</v>
      </c>
      <c r="AU16" s="151">
        <f>'[1]4412Exp'!AS$267</f>
        <v>0</v>
      </c>
      <c r="AV16" s="151">
        <f>'[1]4412Exp'!AT$267</f>
        <v>8.099999999999999E-5</v>
      </c>
      <c r="AW16" s="151">
        <f>'[1]4412Exp'!AU$267</f>
        <v>0</v>
      </c>
      <c r="AX16" s="151">
        <f>'[1]4412Exp'!AV$267</f>
        <v>0</v>
      </c>
      <c r="AY16" s="151">
        <f>'[1]4412Exp'!AW$267</f>
        <v>0</v>
      </c>
      <c r="AZ16" s="151">
        <f>'[1]4412Exp'!AX$267</f>
        <v>0</v>
      </c>
      <c r="BA16" s="151">
        <f>'[1]4412Exp'!AY$267</f>
        <v>0</v>
      </c>
      <c r="BB16" s="151">
        <f>'[1]4412Exp'!AZ$267</f>
        <v>0</v>
      </c>
      <c r="BC16" s="151">
        <f>'[1]4412Exp'!BA$267</f>
        <v>0</v>
      </c>
      <c r="BD16" s="214"/>
    </row>
    <row r="17" spans="2:56" ht="17.149999999999999" customHeight="1">
      <c r="B17" s="17" t="s">
        <v>122</v>
      </c>
      <c r="C17" s="29">
        <f>1/$A$1*'[1]4412Exp'!$B$264</f>
        <v>1.4753992399999999E-2</v>
      </c>
      <c r="D17" s="31">
        <f>1/$A$1*'[1]4412Exp'!$C$264</f>
        <v>1.8026180199999998E-2</v>
      </c>
      <c r="E17" s="31">
        <f>1/$A$1*'[1]4412Exp'!$D$264</f>
        <v>1.36567844E-2</v>
      </c>
      <c r="F17" s="31">
        <f>1/$A$1*'[1]4412Exp'!$E$264</f>
        <v>1.1823250600000001E-2</v>
      </c>
      <c r="G17" s="31">
        <f>1/$A$1*'[1]4412Exp'!$F$264</f>
        <v>1.42736384E-2</v>
      </c>
      <c r="H17" s="31">
        <f>1/$A$1*'[1]4412Exp'!$G$264</f>
        <v>1.44661566E-2</v>
      </c>
      <c r="I17" s="31">
        <f>1/$A$1*'[1]4412Exp'!$H$264</f>
        <v>1.4988810200000004E-2</v>
      </c>
      <c r="J17" s="35">
        <f>1/$A$1*'[1]4412Exp'!$I$264</f>
        <v>1.37680172E-2</v>
      </c>
      <c r="K17" s="35">
        <f>1/$A$1*'[1]4412Exp'!$J$264</f>
        <v>1.3373358600000001E-2</v>
      </c>
      <c r="L17" s="35">
        <f>1/$A$1*'[1]4412Exp'!K$264</f>
        <v>8.7685583999999976E-3</v>
      </c>
      <c r="M17" s="31">
        <f>1/$A$1*'[1]4412Exp'!L$264</f>
        <v>6.3136233999999992E-3</v>
      </c>
      <c r="N17" s="31">
        <f>1/$A$1*'[1]4412Exp'!M$264</f>
        <v>4.6526032E-3</v>
      </c>
      <c r="O17" s="31">
        <f>1/$A$1*'[1]4412Exp'!N$264</f>
        <v>3.6840607999999997E-3</v>
      </c>
      <c r="P17" s="31">
        <f>1/$A$1*'[1]4412Exp'!O$264</f>
        <v>2.275329E-3</v>
      </c>
      <c r="Q17" s="31">
        <f>1/$A$1*'[1]4412Exp'!P$264</f>
        <v>1.5865906000000001E-3</v>
      </c>
      <c r="R17" s="31">
        <f>1/$A$1*'[1]4412Exp'!Q$264</f>
        <v>2.9281699999999996E-4</v>
      </c>
      <c r="S17" s="31">
        <f>1/$A$1*'[1]4412Exp'!R$264</f>
        <v>2.717288E-4</v>
      </c>
      <c r="T17" s="31">
        <f>1/$A$1*'[1]4412Exp'!S$264</f>
        <v>2.6637939999999999E-4</v>
      </c>
      <c r="U17" s="31">
        <f>1/$A$1*'[1]4412Exp'!T$264</f>
        <v>1.1469919999999998E-4</v>
      </c>
      <c r="V17" s="31">
        <f>1/$A$1*'[1]4412Exp'!U$264</f>
        <v>1.5401399999999998E-5</v>
      </c>
      <c r="W17" s="31">
        <f>1/$A$1*'[1]4412Exp'!V$264</f>
        <v>0</v>
      </c>
      <c r="X17" s="31">
        <f>1/$A$1*'[1]4412Exp'!W$264</f>
        <v>0</v>
      </c>
      <c r="Y17" s="31">
        <f>1/$A$1*'[1]4412Exp'!X$264</f>
        <v>0</v>
      </c>
      <c r="Z17" s="31">
        <f>1/$A$1*'[1]4412Exp'!Y$264</f>
        <v>0</v>
      </c>
      <c r="AA17" s="31">
        <f>1/$A$1*'[1]4412Exp'!Z$264</f>
        <v>0</v>
      </c>
      <c r="AB17" s="57">
        <f>1/$A$1*'[1]4412Exp'!AA$264</f>
        <v>0</v>
      </c>
      <c r="AC17" s="4"/>
      <c r="AD17" s="120">
        <f>'[1]4412Exp'!AB$264</f>
        <v>8.0912299999999995</v>
      </c>
      <c r="AE17" s="121">
        <f>'[1]4412Exp'!AC$264</f>
        <v>9.245118999999999</v>
      </c>
      <c r="AF17" s="121">
        <f>'[1]4412Exp'!AD$264</f>
        <v>7.6241159999999999</v>
      </c>
      <c r="AG17" s="121">
        <f>'[1]4412Exp'!AE$264</f>
        <v>7.791976</v>
      </c>
      <c r="AH17" s="121">
        <f>'[1]4412Exp'!AF$264</f>
        <v>9.7881140000000002</v>
      </c>
      <c r="AI17" s="121">
        <f>'[1]4412Exp'!AG$264</f>
        <v>9.9278080000000006</v>
      </c>
      <c r="AJ17" s="121">
        <f>'[1]4412Exp'!AH$264</f>
        <v>10.498977</v>
      </c>
      <c r="AK17" s="121">
        <f>'[1]4412Exp'!AI$264</f>
        <v>11.072317999999997</v>
      </c>
      <c r="AL17" s="121">
        <f>'[1]4412Exp'!AJ$264</f>
        <v>11.492486</v>
      </c>
      <c r="AM17" s="121">
        <f>'[1]4412Exp'!AK$264</f>
        <v>7.3304</v>
      </c>
      <c r="AN17" s="121">
        <f>'[1]4412Exp'!AL$264</f>
        <v>5.4204419999999995</v>
      </c>
      <c r="AO17" s="121">
        <f>'[1]4412Exp'!AM$264</f>
        <v>4.2153980000000004</v>
      </c>
      <c r="AP17" s="121">
        <f>'[1]4412Exp'!AN$264</f>
        <v>3.0311690000000002</v>
      </c>
      <c r="AQ17" s="121">
        <f>'[1]4412Exp'!AO$264</f>
        <v>1.634442</v>
      </c>
      <c r="AR17" s="121">
        <f>'[1]4412Exp'!AP$264</f>
        <v>1.244899</v>
      </c>
      <c r="AS17" s="121">
        <f>'[1]4412Exp'!AQ$264</f>
        <v>0.27532499999999999</v>
      </c>
      <c r="AT17" s="121">
        <f>'[1]4412Exp'!AR$264</f>
        <v>0.26363099999999995</v>
      </c>
      <c r="AU17" s="121">
        <f>'[1]4412Exp'!AS$264</f>
        <v>0.31369399999999997</v>
      </c>
      <c r="AV17" s="121">
        <f>'[1]4412Exp'!AT$264</f>
        <v>0.131137</v>
      </c>
      <c r="AW17" s="121">
        <f>'[1]4412Exp'!AU$264</f>
        <v>2.2024999999999999E-2</v>
      </c>
      <c r="AX17" s="121">
        <f>'[1]4412Exp'!AV$264</f>
        <v>0</v>
      </c>
      <c r="AY17" s="121">
        <f>'[1]4412Exp'!AW$264</f>
        <v>0</v>
      </c>
      <c r="AZ17" s="121">
        <f>'[1]4412Exp'!AX$264</f>
        <v>0</v>
      </c>
      <c r="BA17" s="121">
        <f>'[1]4412Exp'!AY$264</f>
        <v>0</v>
      </c>
      <c r="BB17" s="121">
        <f>'[1]4412Exp'!AZ$264</f>
        <v>0</v>
      </c>
      <c r="BC17" s="121">
        <f>'[1]4412Exp'!BA$264</f>
        <v>0</v>
      </c>
      <c r="BD17" s="214"/>
    </row>
    <row r="18" spans="2:56">
      <c r="B18" s="5" t="s">
        <v>20</v>
      </c>
      <c r="C18" s="48">
        <f>1/$A$1*'[1]4412Exp'!$B$23</f>
        <v>2.1996618000000002E-3</v>
      </c>
      <c r="D18" s="12">
        <f>1/$A$1*'[1]4412Exp'!$C$23</f>
        <v>2.8370846000000003E-3</v>
      </c>
      <c r="E18" s="12">
        <f>1/$A$1*'[1]4412Exp'!$D$23</f>
        <v>1.2138210000000001E-3</v>
      </c>
      <c r="F18" s="12">
        <f>1/$A$1*'[1]4412Exp'!$E$23</f>
        <v>5.517848000000001E-4</v>
      </c>
      <c r="G18" s="12">
        <f>1/$A$1*'[1]4412Exp'!$F$23</f>
        <v>1.7088050000000001E-3</v>
      </c>
      <c r="H18" s="12">
        <f>1/$A$1*'[1]4412Exp'!$G$23</f>
        <v>3.3075644E-3</v>
      </c>
      <c r="I18" s="12">
        <f>1/$A$1*'[1]4412Exp'!$H$23</f>
        <v>4.4713802000000006E-3</v>
      </c>
      <c r="J18" s="38">
        <f>1/$A$1*'[1]4412Exp'!$I$23</f>
        <v>3.1510317999999997E-3</v>
      </c>
      <c r="K18" s="38">
        <f>1/$A$1*'[1]4412Exp'!$J$23</f>
        <v>3.7274299999999999E-3</v>
      </c>
      <c r="L18" s="38">
        <f>1/$A$1*'[1]4412Exp'!K$23</f>
        <v>1.6869173999999999E-3</v>
      </c>
      <c r="M18" s="12">
        <f>1/$A$1*'[1]4412Exp'!L$23</f>
        <v>1.5859927999999997E-3</v>
      </c>
      <c r="N18" s="12">
        <f>1/$A$1*'[1]4412Exp'!M$23</f>
        <v>1.6378642E-3</v>
      </c>
      <c r="O18" s="12">
        <f>1/$A$1*'[1]4412Exp'!N$23</f>
        <v>1.4318724E-3</v>
      </c>
      <c r="P18" s="12">
        <f>1/$A$1*'[1]4412Exp'!O$23</f>
        <v>8.5006179999999988E-4</v>
      </c>
      <c r="Q18" s="12">
        <f>1/$A$1*'[1]4412Exp'!P$23</f>
        <v>2.9317680000000003E-4</v>
      </c>
      <c r="R18" s="12">
        <f>1/$A$1*'[1]4412Exp'!Q$23</f>
        <v>5.432699999999999E-5</v>
      </c>
      <c r="S18" s="12">
        <f>1/$A$1*'[1]4412Exp'!R$23</f>
        <v>2.2419599999999998E-5</v>
      </c>
      <c r="T18" s="12">
        <f>1/$A$1*'[1]4412Exp'!S$23</f>
        <v>4.2145599999999998E-5</v>
      </c>
      <c r="U18" s="12">
        <f>1/$A$1*'[1]4412Exp'!T$23</f>
        <v>2.1541799999999998E-5</v>
      </c>
      <c r="V18" s="12">
        <f>1/$A$1*'[1]4412Exp'!U$23</f>
        <v>0</v>
      </c>
      <c r="W18" s="12">
        <f>1/$A$1*'[1]4412Exp'!V$23</f>
        <v>0</v>
      </c>
      <c r="X18" s="12">
        <f>1/$A$1*'[1]4412Exp'!W$23</f>
        <v>0</v>
      </c>
      <c r="Y18" s="12">
        <f>1/$A$1*'[1]4412Exp'!X$23</f>
        <v>0</v>
      </c>
      <c r="Z18" s="12">
        <f>1/$A$1*'[1]4412Exp'!Y$23</f>
        <v>0</v>
      </c>
      <c r="AA18" s="12">
        <f>1/$A$1*'[1]4412Exp'!Z$23</f>
        <v>0</v>
      </c>
      <c r="AB18" s="11">
        <f>1/$A$1*'[1]4412Exp'!AA$23</f>
        <v>0</v>
      </c>
      <c r="AC18" s="4"/>
      <c r="AD18" s="116">
        <f>'[1]4412Exp'!AB$23</f>
        <v>1.1820469999999998</v>
      </c>
      <c r="AE18" s="117">
        <f>'[1]4412Exp'!AC$23</f>
        <v>1.2734739999999998</v>
      </c>
      <c r="AF18" s="117">
        <f>'[1]4412Exp'!AD$23</f>
        <v>0.61232299999999995</v>
      </c>
      <c r="AG18" s="117">
        <f>'[1]4412Exp'!AE$23</f>
        <v>0.32186099999999995</v>
      </c>
      <c r="AH18" s="117">
        <f>'[1]4412Exp'!AF$23</f>
        <v>1.0604239999999998</v>
      </c>
      <c r="AI18" s="117">
        <f>'[1]4412Exp'!AG$23</f>
        <v>2.1000749999999999</v>
      </c>
      <c r="AJ18" s="117">
        <f>'[1]4412Exp'!AH$23</f>
        <v>2.9428879999999999</v>
      </c>
      <c r="AK18" s="117">
        <f>'[1]4412Exp'!AI$23</f>
        <v>2.3539969999999997</v>
      </c>
      <c r="AL18" s="117">
        <f>'[1]4412Exp'!AJ$23</f>
        <v>3.1805619999999997</v>
      </c>
      <c r="AM18" s="117">
        <f>'[1]4412Exp'!AK$23</f>
        <v>1.6065609999999999</v>
      </c>
      <c r="AN18" s="117">
        <f>'[1]4412Exp'!AL$23</f>
        <v>1.395016</v>
      </c>
      <c r="AO18" s="117">
        <f>'[1]4412Exp'!AM$23</f>
        <v>1.5498029999999998</v>
      </c>
      <c r="AP18" s="117">
        <f>'[1]4412Exp'!AN$23</f>
        <v>1.268888</v>
      </c>
      <c r="AQ18" s="117">
        <f>'[1]4412Exp'!AO$23</f>
        <v>0.72307399999999999</v>
      </c>
      <c r="AR18" s="117">
        <f>'[1]4412Exp'!AP$23</f>
        <v>0.24290099999999998</v>
      </c>
      <c r="AS18" s="117">
        <f>'[1]4412Exp'!AQ$23</f>
        <v>4.1883999999999998E-2</v>
      </c>
      <c r="AT18" s="117">
        <f>'[1]4412Exp'!AR$23</f>
        <v>2.0725E-2</v>
      </c>
      <c r="AU18" s="117">
        <f>'[1]4412Exp'!AS$23</f>
        <v>5.5576999999999994E-2</v>
      </c>
      <c r="AV18" s="117">
        <f>'[1]4412Exp'!AT$23</f>
        <v>1.3172E-2</v>
      </c>
      <c r="AW18" s="117">
        <f>'[1]4412Exp'!AU$23</f>
        <v>0</v>
      </c>
      <c r="AX18" s="117">
        <f>'[1]4412Exp'!AV$23</f>
        <v>0</v>
      </c>
      <c r="AY18" s="117">
        <f>'[1]4412Exp'!AW$23</f>
        <v>0</v>
      </c>
      <c r="AZ18" s="117">
        <f>'[1]4412Exp'!AX$23</f>
        <v>0</v>
      </c>
      <c r="BA18" s="117">
        <f>'[1]4412Exp'!AY$23</f>
        <v>0</v>
      </c>
      <c r="BB18" s="117">
        <f>'[1]4412Exp'!AZ$23</f>
        <v>0</v>
      </c>
      <c r="BC18" s="117">
        <f>'[1]4412Exp'!BA$23</f>
        <v>0</v>
      </c>
      <c r="BD18" s="214"/>
    </row>
    <row r="19" spans="2:56">
      <c r="B19" s="5" t="s">
        <v>21</v>
      </c>
      <c r="C19" s="48">
        <f>1/$A$1*'[1]4412Exp'!$B$85</f>
        <v>8.485317400000001E-3</v>
      </c>
      <c r="D19" s="12">
        <f>1/$A$1*'[1]4412Exp'!$C$85</f>
        <v>8.5379784E-3</v>
      </c>
      <c r="E19" s="12">
        <f>1/$A$1*'[1]4412Exp'!$D$85</f>
        <v>6.8860077999999998E-3</v>
      </c>
      <c r="F19" s="12">
        <f>1/$A$1*'[1]4412Exp'!$E$85</f>
        <v>6.0206174000000008E-3</v>
      </c>
      <c r="G19" s="12">
        <f>1/$A$1*'[1]4412Exp'!$F$85</f>
        <v>6.845980399999999E-3</v>
      </c>
      <c r="H19" s="12">
        <f>1/$A$1*'[1]4412Exp'!$G$85</f>
        <v>5.8702798000000011E-3</v>
      </c>
      <c r="I19" s="12">
        <f>1/$A$1*'[1]4412Exp'!$H$85</f>
        <v>5.6078204000000005E-3</v>
      </c>
      <c r="J19" s="38">
        <f>1/$A$1*'[1]4412Exp'!$I$85</f>
        <v>5.345855200000001E-3</v>
      </c>
      <c r="K19" s="38">
        <f>1/$A$1*'[1]4412Exp'!$J$85</f>
        <v>4.7751676000000005E-3</v>
      </c>
      <c r="L19" s="38">
        <f>1/$A$1*'[1]4412Exp'!K$85</f>
        <v>4.3141055999999997E-3</v>
      </c>
      <c r="M19" s="12">
        <f>1/$A$1*'[1]4412Exp'!L$85</f>
        <v>3.7610678000000002E-3</v>
      </c>
      <c r="N19" s="12">
        <f>1/$A$1*'[1]4412Exp'!M$85</f>
        <v>2.3846732E-3</v>
      </c>
      <c r="O19" s="12">
        <f>1/$A$1*'[1]4412Exp'!N$85</f>
        <v>1.1836733999999998E-3</v>
      </c>
      <c r="P19" s="12">
        <f>1/$A$1*'[1]4412Exp'!O$85</f>
        <v>4.8170079999999995E-4</v>
      </c>
      <c r="Q19" s="12">
        <f>1/$A$1*'[1]4412Exp'!P$85</f>
        <v>1.0969979999999998E-4</v>
      </c>
      <c r="R19" s="12">
        <f>1/$A$1*'[1]4412Exp'!Q$85</f>
        <v>3.7799999999999994E-8</v>
      </c>
      <c r="S19" s="12">
        <f>1/$A$1*'[1]4412Exp'!R$85</f>
        <v>0</v>
      </c>
      <c r="T19" s="12">
        <f>1/$A$1*'[1]4412Exp'!S$85</f>
        <v>8.2907999999999986E-6</v>
      </c>
      <c r="U19" s="12">
        <f>1/$A$1*'[1]4412Exp'!T$85</f>
        <v>0</v>
      </c>
      <c r="V19" s="12">
        <f>1/$A$1*'[1]4412Exp'!U$85</f>
        <v>0</v>
      </c>
      <c r="W19" s="12">
        <f>1/$A$1*'[1]4412Exp'!V$85</f>
        <v>0</v>
      </c>
      <c r="X19" s="12">
        <f>1/$A$1*'[1]4412Exp'!W$85</f>
        <v>0</v>
      </c>
      <c r="Y19" s="12">
        <f>1/$A$1*'[1]4412Exp'!X$85</f>
        <v>0</v>
      </c>
      <c r="Z19" s="12">
        <f>1/$A$1*'[1]4412Exp'!Y$85</f>
        <v>0</v>
      </c>
      <c r="AA19" s="12">
        <f>1/$A$1*'[1]4412Exp'!Z$85</f>
        <v>0</v>
      </c>
      <c r="AB19" s="11">
        <f>1/$A$1*'[1]4412Exp'!AA$85</f>
        <v>0</v>
      </c>
      <c r="AC19" s="4"/>
      <c r="AD19" s="116">
        <f>'[1]4412Exp'!AB$85</f>
        <v>4.5189269999999997</v>
      </c>
      <c r="AE19" s="117">
        <f>'[1]4412Exp'!AC$85</f>
        <v>4.5324340000000003</v>
      </c>
      <c r="AF19" s="117">
        <f>'[1]4412Exp'!AD$85</f>
        <v>3.899896</v>
      </c>
      <c r="AG19" s="117">
        <f>'[1]4412Exp'!AE$85</f>
        <v>3.982748</v>
      </c>
      <c r="AH19" s="117">
        <f>'[1]4412Exp'!AF$85</f>
        <v>4.7174199999999997</v>
      </c>
      <c r="AI19" s="117">
        <f>'[1]4412Exp'!AG$85</f>
        <v>4.074567</v>
      </c>
      <c r="AJ19" s="117">
        <f>'[1]4412Exp'!AH$85</f>
        <v>3.8440179999999997</v>
      </c>
      <c r="AK19" s="117">
        <f>'[1]4412Exp'!AI$85</f>
        <v>4.2718929999999995</v>
      </c>
      <c r="AL19" s="117">
        <f>'[1]4412Exp'!AJ$85</f>
        <v>4.1351069999999996</v>
      </c>
      <c r="AM19" s="117">
        <f>'[1]4412Exp'!AK$85</f>
        <v>3.608098</v>
      </c>
      <c r="AN19" s="117">
        <f>'[1]4412Exp'!AL$85</f>
        <v>3.1378879999999998</v>
      </c>
      <c r="AO19" s="117">
        <f>'[1]4412Exp'!AM$85</f>
        <v>2.1069040000000001</v>
      </c>
      <c r="AP19" s="117">
        <f>'[1]4412Exp'!AN$85</f>
        <v>1.043042</v>
      </c>
      <c r="AQ19" s="117">
        <f>'[1]4412Exp'!AO$85</f>
        <v>0.40255599999999997</v>
      </c>
      <c r="AR19" s="117">
        <f>'[1]4412Exp'!AP$85</f>
        <v>8.2358000000000001E-2</v>
      </c>
      <c r="AS19" s="117">
        <f>'[1]4412Exp'!AQ$85</f>
        <v>1.5149999999999999E-3</v>
      </c>
      <c r="AT19" s="117">
        <f>'[1]4412Exp'!AR$85</f>
        <v>0</v>
      </c>
      <c r="AU19" s="117">
        <f>'[1]4412Exp'!AS$85</f>
        <v>1.2135999999999999E-2</v>
      </c>
      <c r="AV19" s="117">
        <f>'[1]4412Exp'!AT$85</f>
        <v>0</v>
      </c>
      <c r="AW19" s="117">
        <f>'[1]4412Exp'!AU$85</f>
        <v>0</v>
      </c>
      <c r="AX19" s="117">
        <f>'[1]4412Exp'!AV$85</f>
        <v>0</v>
      </c>
      <c r="AY19" s="117">
        <f>'[1]4412Exp'!AW$85</f>
        <v>0</v>
      </c>
      <c r="AZ19" s="117">
        <f>'[1]4412Exp'!AX$85</f>
        <v>0</v>
      </c>
      <c r="BA19" s="117">
        <f>'[1]4412Exp'!AY$85</f>
        <v>0</v>
      </c>
      <c r="BB19" s="117">
        <f>'[1]4412Exp'!AZ$85</f>
        <v>0</v>
      </c>
      <c r="BC19" s="117">
        <f>'[1]4412Exp'!BA$85</f>
        <v>0</v>
      </c>
      <c r="BD19" s="214"/>
    </row>
    <row r="20" spans="2:56">
      <c r="B20" s="5" t="s">
        <v>15</v>
      </c>
      <c r="C20" s="51">
        <f t="shared" ref="C20:AB20" si="4">SUM(C17:C17)-SUM(C18:C19)</f>
        <v>4.0690131999999973E-3</v>
      </c>
      <c r="D20" s="9">
        <f t="shared" si="4"/>
        <v>6.6511171999999973E-3</v>
      </c>
      <c r="E20" s="9">
        <f t="shared" si="4"/>
        <v>5.5569555999999999E-3</v>
      </c>
      <c r="F20" s="9">
        <f t="shared" si="4"/>
        <v>5.2508484000000008E-3</v>
      </c>
      <c r="G20" s="9">
        <f t="shared" si="4"/>
        <v>5.7188530000000012E-3</v>
      </c>
      <c r="H20" s="9">
        <f t="shared" si="4"/>
        <v>5.2883124E-3</v>
      </c>
      <c r="I20" s="9">
        <f t="shared" si="4"/>
        <v>4.9096096000000033E-3</v>
      </c>
      <c r="J20" s="44">
        <f t="shared" si="4"/>
        <v>5.2711301999999981E-3</v>
      </c>
      <c r="K20" s="44">
        <f t="shared" si="4"/>
        <v>4.8707610000000012E-3</v>
      </c>
      <c r="L20" s="44">
        <f t="shared" si="4"/>
        <v>2.7675353999999982E-3</v>
      </c>
      <c r="M20" s="9">
        <f t="shared" si="4"/>
        <v>9.6656279999999921E-4</v>
      </c>
      <c r="N20" s="9">
        <f t="shared" si="4"/>
        <v>6.3006580000000024E-4</v>
      </c>
      <c r="O20" s="9">
        <f t="shared" si="4"/>
        <v>1.0685149999999999E-3</v>
      </c>
      <c r="P20" s="9">
        <f t="shared" si="4"/>
        <v>9.435664000000002E-4</v>
      </c>
      <c r="Q20" s="9">
        <f t="shared" si="4"/>
        <v>1.1837140000000002E-3</v>
      </c>
      <c r="R20" s="9">
        <f t="shared" si="4"/>
        <v>2.3845219999999996E-4</v>
      </c>
      <c r="S20" s="9">
        <f t="shared" si="4"/>
        <v>2.4930919999999998E-4</v>
      </c>
      <c r="T20" s="9">
        <f t="shared" si="4"/>
        <v>2.1594299999999999E-4</v>
      </c>
      <c r="U20" s="9">
        <f t="shared" si="4"/>
        <v>9.315739999999999E-5</v>
      </c>
      <c r="V20" s="9">
        <f t="shared" si="4"/>
        <v>1.5401399999999998E-5</v>
      </c>
      <c r="W20" s="9">
        <f t="shared" si="4"/>
        <v>0</v>
      </c>
      <c r="X20" s="9">
        <f t="shared" si="4"/>
        <v>0</v>
      </c>
      <c r="Y20" s="9">
        <f t="shared" si="4"/>
        <v>0</v>
      </c>
      <c r="Z20" s="9">
        <f t="shared" si="4"/>
        <v>0</v>
      </c>
      <c r="AA20" s="9">
        <f t="shared" si="4"/>
        <v>0</v>
      </c>
      <c r="AB20" s="105">
        <f t="shared" si="4"/>
        <v>0</v>
      </c>
      <c r="AC20" s="4"/>
      <c r="AD20" s="116">
        <f t="shared" ref="AD20:BC20" si="5">SUM(AD17:AD17)-SUM(AD18:AD19)</f>
        <v>2.3902559999999999</v>
      </c>
      <c r="AE20" s="117">
        <f t="shared" si="5"/>
        <v>3.4392109999999985</v>
      </c>
      <c r="AF20" s="117">
        <f t="shared" si="5"/>
        <v>3.1118969999999999</v>
      </c>
      <c r="AG20" s="117">
        <f t="shared" si="5"/>
        <v>3.4873669999999999</v>
      </c>
      <c r="AH20" s="117">
        <f t="shared" si="5"/>
        <v>4.0102700000000002</v>
      </c>
      <c r="AI20" s="117">
        <f t="shared" si="5"/>
        <v>3.7531660000000002</v>
      </c>
      <c r="AJ20" s="117">
        <f t="shared" si="5"/>
        <v>3.7120709999999999</v>
      </c>
      <c r="AK20" s="117">
        <f t="shared" si="5"/>
        <v>4.4464279999999983</v>
      </c>
      <c r="AL20" s="117">
        <f t="shared" si="5"/>
        <v>4.1768169999999998</v>
      </c>
      <c r="AM20" s="117">
        <f t="shared" si="5"/>
        <v>2.1157409999999999</v>
      </c>
      <c r="AN20" s="117">
        <f t="shared" si="5"/>
        <v>0.88753799999999927</v>
      </c>
      <c r="AO20" s="117">
        <f t="shared" si="5"/>
        <v>0.55869100000000049</v>
      </c>
      <c r="AP20" s="117">
        <f t="shared" si="5"/>
        <v>0.71923899999999996</v>
      </c>
      <c r="AQ20" s="117">
        <f t="shared" si="5"/>
        <v>0.50881200000000004</v>
      </c>
      <c r="AR20" s="117">
        <f t="shared" si="5"/>
        <v>0.91964000000000001</v>
      </c>
      <c r="AS20" s="117">
        <f t="shared" si="5"/>
        <v>0.23192599999999999</v>
      </c>
      <c r="AT20" s="117">
        <f t="shared" si="5"/>
        <v>0.24290599999999996</v>
      </c>
      <c r="AU20" s="117">
        <f t="shared" si="5"/>
        <v>0.24598099999999998</v>
      </c>
      <c r="AV20" s="117">
        <f t="shared" si="5"/>
        <v>0.117965</v>
      </c>
      <c r="AW20" s="117">
        <f t="shared" si="5"/>
        <v>2.2024999999999999E-2</v>
      </c>
      <c r="AX20" s="117">
        <f t="shared" si="5"/>
        <v>0</v>
      </c>
      <c r="AY20" s="117">
        <f t="shared" si="5"/>
        <v>0</v>
      </c>
      <c r="AZ20" s="117">
        <f t="shared" si="5"/>
        <v>0</v>
      </c>
      <c r="BA20" s="117">
        <f t="shared" si="5"/>
        <v>0</v>
      </c>
      <c r="BB20" s="117">
        <f t="shared" si="5"/>
        <v>0</v>
      </c>
      <c r="BC20" s="117">
        <f t="shared" si="5"/>
        <v>0</v>
      </c>
      <c r="BD20" s="214"/>
    </row>
    <row r="21" spans="2:56" ht="17.149999999999999" customHeight="1" thickBot="1">
      <c r="B21" s="144" t="s">
        <v>77</v>
      </c>
      <c r="C21" s="145">
        <f t="shared" ref="C21:AB21" si="6">C5-SUM(C6,C14,C15,C16,C17)</f>
        <v>1.2254200000012816E-5</v>
      </c>
      <c r="D21" s="146">
        <f t="shared" si="6"/>
        <v>7.329560000000207E-5</v>
      </c>
      <c r="E21" s="146">
        <f t="shared" si="6"/>
        <v>1.3411299999999821E-4</v>
      </c>
      <c r="F21" s="146">
        <f t="shared" si="6"/>
        <v>6.9880440000000613E-4</v>
      </c>
      <c r="G21" s="146">
        <f t="shared" si="6"/>
        <v>9.5254600000004019E-5</v>
      </c>
      <c r="H21" s="146">
        <f t="shared" si="6"/>
        <v>2.688952000000043E-4</v>
      </c>
      <c r="I21" s="146">
        <f t="shared" si="6"/>
        <v>2.1145627999999833E-3</v>
      </c>
      <c r="J21" s="146">
        <f t="shared" si="6"/>
        <v>1.1170712000000138E-3</v>
      </c>
      <c r="K21" s="194">
        <f t="shared" si="6"/>
        <v>1.1049779999999787E-4</v>
      </c>
      <c r="L21" s="194">
        <f t="shared" si="6"/>
        <v>2.2438780000001018E-4</v>
      </c>
      <c r="M21" s="146">
        <f t="shared" si="6"/>
        <v>2.8127959999999647E-4</v>
      </c>
      <c r="N21" s="146">
        <f t="shared" si="6"/>
        <v>6.4953279999999808E-4</v>
      </c>
      <c r="O21" s="146">
        <f t="shared" si="6"/>
        <v>4.3326920000000269E-4</v>
      </c>
      <c r="P21" s="146">
        <f t="shared" si="6"/>
        <v>1.6730000000006462E-6</v>
      </c>
      <c r="Q21" s="146">
        <f t="shared" si="6"/>
        <v>1.9949720000000254E-4</v>
      </c>
      <c r="R21" s="146">
        <f t="shared" si="6"/>
        <v>4.2699999999999683E-5</v>
      </c>
      <c r="S21" s="146">
        <f t="shared" si="6"/>
        <v>2.8139999999621246E-7</v>
      </c>
      <c r="T21" s="146">
        <f t="shared" si="6"/>
        <v>6.0199999999815956E-6</v>
      </c>
      <c r="U21" s="146">
        <f t="shared" si="6"/>
        <v>3.2207000000006314E-5</v>
      </c>
      <c r="V21" s="146">
        <f t="shared" si="6"/>
        <v>5.9613399999998429E-5</v>
      </c>
      <c r="W21" s="146">
        <f t="shared" si="6"/>
        <v>0</v>
      </c>
      <c r="X21" s="146">
        <f t="shared" si="6"/>
        <v>0</v>
      </c>
      <c r="Y21" s="146">
        <f t="shared" si="6"/>
        <v>0</v>
      </c>
      <c r="Z21" s="146">
        <f t="shared" si="6"/>
        <v>0</v>
      </c>
      <c r="AA21" s="146">
        <f t="shared" si="6"/>
        <v>0</v>
      </c>
      <c r="AB21" s="147">
        <f t="shared" si="6"/>
        <v>0</v>
      </c>
      <c r="AC21" s="110"/>
      <c r="AD21" s="148">
        <f t="shared" ref="AD21:BC21" si="7">AD5-SUM(AD6,AD14,AD15,AD16,AD17)</f>
        <v>6.855999999999085E-3</v>
      </c>
      <c r="AE21" s="149">
        <f t="shared" si="7"/>
        <v>3.7041999999999575E-2</v>
      </c>
      <c r="AF21" s="149">
        <f t="shared" si="7"/>
        <v>4.88900000000001E-2</v>
      </c>
      <c r="AG21" s="149">
        <f t="shared" si="7"/>
        <v>0.49158799999999836</v>
      </c>
      <c r="AH21" s="149">
        <f t="shared" si="7"/>
        <v>6.3377999999996604E-2</v>
      </c>
      <c r="AI21" s="149">
        <f t="shared" si="7"/>
        <v>0.20533799999999047</v>
      </c>
      <c r="AJ21" s="149">
        <f t="shared" si="7"/>
        <v>0.95354700000000037</v>
      </c>
      <c r="AK21" s="149">
        <f t="shared" si="7"/>
        <v>0.66286599999999751</v>
      </c>
      <c r="AL21" s="149">
        <f t="shared" si="7"/>
        <v>0.13888199999999529</v>
      </c>
      <c r="AM21" s="149">
        <f t="shared" si="7"/>
        <v>0.25550999999999746</v>
      </c>
      <c r="AN21" s="149">
        <f t="shared" si="7"/>
        <v>0.14446799999999627</v>
      </c>
      <c r="AO21" s="149">
        <f t="shared" si="7"/>
        <v>0.31128200000000206</v>
      </c>
      <c r="AP21" s="149">
        <f t="shared" si="7"/>
        <v>0.26929600000000065</v>
      </c>
      <c r="AQ21" s="149">
        <f t="shared" si="7"/>
        <v>6.9470000000038112E-3</v>
      </c>
      <c r="AR21" s="149">
        <f t="shared" si="7"/>
        <v>0.13004499999999908</v>
      </c>
      <c r="AS21" s="149">
        <f t="shared" si="7"/>
        <v>7.8280000000034988E-3</v>
      </c>
      <c r="AT21" s="149">
        <f t="shared" si="7"/>
        <v>6.8400000000323757E-4</v>
      </c>
      <c r="AU21" s="149">
        <f t="shared" si="7"/>
        <v>2.0534000000001384E-2</v>
      </c>
      <c r="AV21" s="149">
        <f t="shared" si="7"/>
        <v>8.1418000000002877E-2</v>
      </c>
      <c r="AW21" s="149">
        <f t="shared" si="7"/>
        <v>7.0726000000004063E-2</v>
      </c>
      <c r="AX21" s="149">
        <f t="shared" si="7"/>
        <v>0</v>
      </c>
      <c r="AY21" s="149">
        <f t="shared" si="7"/>
        <v>0</v>
      </c>
      <c r="AZ21" s="149">
        <f t="shared" si="7"/>
        <v>0</v>
      </c>
      <c r="BA21" s="149">
        <f t="shared" si="7"/>
        <v>0</v>
      </c>
      <c r="BB21" s="149">
        <f t="shared" si="7"/>
        <v>0</v>
      </c>
      <c r="BC21" s="149">
        <f t="shared" si="7"/>
        <v>0</v>
      </c>
      <c r="BD21" s="214"/>
    </row>
    <row r="22" spans="2:56" ht="13" thickTop="1"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2:56"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2:56"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2:56"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</row>
    <row r="26" spans="2:56"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</row>
    <row r="27" spans="2:56"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2:56"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2:56"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2:56"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2:56"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2:56"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30:55"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30:55"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30:55"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30:55"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30:55"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</row>
    <row r="38" spans="30:55"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30:55"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30:55"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30:55"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</row>
    <row r="42" spans="30:55"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</row>
    <row r="43" spans="30:55"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</row>
    <row r="44" spans="30:55"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</row>
    <row r="45" spans="30:55"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</row>
    <row r="46" spans="30:55"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</row>
    <row r="47" spans="30:55"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</row>
    <row r="48" spans="30:55"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</row>
    <row r="49" spans="30:55"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</row>
    <row r="50" spans="30:55"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</row>
    <row r="51" spans="30:55"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</row>
    <row r="52" spans="30:55"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</row>
    <row r="53" spans="30:55"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</row>
    <row r="54" spans="30:55"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</row>
    <row r="55" spans="30:55"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</row>
    <row r="56" spans="30:55"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</row>
    <row r="57" spans="30:55"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</row>
    <row r="58" spans="30:55"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</row>
    <row r="59" spans="30:55"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</row>
    <row r="60" spans="30:55"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</row>
    <row r="61" spans="30:55"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</row>
    <row r="62" spans="30:55"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</row>
    <row r="63" spans="30:55"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</row>
    <row r="64" spans="30:55"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</row>
    <row r="65" spans="30:55"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</row>
    <row r="66" spans="30:55"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</row>
    <row r="67" spans="30:55"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</row>
    <row r="68" spans="30:55"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</row>
    <row r="69" spans="30:55"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</row>
    <row r="70" spans="30:55"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</row>
  </sheetData>
  <mergeCells count="5">
    <mergeCell ref="B2:B4"/>
    <mergeCell ref="C2:AB2"/>
    <mergeCell ref="C3:AB3"/>
    <mergeCell ref="AD2:BC2"/>
    <mergeCell ref="AD3:BC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Notes</vt:lpstr>
      <vt:lpstr>Charts</vt:lpstr>
      <vt:lpstr>Exports</vt:lpstr>
      <vt:lpstr>ExportsCoreVPA</vt:lpstr>
      <vt:lpstr>ExportsTimberSectorMinusCoreVPA</vt:lpstr>
      <vt:lpstr>ExportsLogs</vt:lpstr>
      <vt:lpstr>ExportsSawnWood</vt:lpstr>
      <vt:lpstr>ExportsVeneer</vt:lpstr>
      <vt:lpstr>ExportsPlywood</vt:lpstr>
      <vt:lpstr>ExportsOtherPanels</vt:lpstr>
      <vt:lpstr>ExportsMouldings&amp;Joinery</vt:lpstr>
      <vt:lpstr>ExportsFurniture</vt:lpstr>
      <vt:lpstr>ExportsChips&amp;Residues</vt:lpstr>
      <vt:lpstr>  </vt:lpstr>
      <vt:lpstr>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Hewitt</dc:creator>
  <cp:lastModifiedBy>-</cp:lastModifiedBy>
  <cp:lastPrinted>2009-01-17T20:59:17Z</cp:lastPrinted>
  <dcterms:created xsi:type="dcterms:W3CDTF">2008-10-21T07:38:15Z</dcterms:created>
  <dcterms:modified xsi:type="dcterms:W3CDTF">2020-06-06T07:36:27Z</dcterms:modified>
</cp:coreProperties>
</file>