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2010nonEU\"/>
    </mc:Choice>
  </mc:AlternateContent>
  <xr:revisionPtr revIDLastSave="0" documentId="13_ncr:1_{3DCAD21E-8C97-4F81-AFAE-FF2CEA1D08C8}" xr6:coauthVersionLast="43" xr6:coauthVersionMax="43" xr10:uidLastSave="{00000000-0000-0000-0000-000000000000}"/>
  <bookViews>
    <workbookView xWindow="-110" yWindow="-110" windowWidth="19420" windowHeight="10420" activeTab="1" xr2:uid="{00000000-000D-0000-FFFF-FFFF00000000}"/>
  </bookViews>
  <sheets>
    <sheet name="Notes" sheetId="4" r:id="rId1"/>
    <sheet name="Charts" sheetId="28" r:id="rId2"/>
    <sheet name="Exports" sheetId="2" r:id="rId3"/>
    <sheet name="ExportsCoreVPA" sheetId="22" r:id="rId4"/>
    <sheet name="ExportsLogs" sheetId="37" r:id="rId5"/>
    <sheet name="ExportsSawnwood" sheetId="36" r:id="rId6"/>
    <sheet name="ExportsVeneer" sheetId="39" r:id="rId7"/>
    <sheet name="ExportsPlywood" sheetId="38" r:id="rId8"/>
    <sheet name="ExportsWoodChips" sheetId="40" r:id="rId9"/>
    <sheet name=" " sheetId="32" r:id="rId10"/>
  </sheets>
  <externalReferences>
    <externalReference r:id="rId11"/>
    <externalReference r:id="rId12"/>
  </externalReferenc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1" i="32" l="1"/>
  <c r="A108" i="32"/>
  <c r="A104" i="32"/>
  <c r="A98" i="32"/>
  <c r="A110" i="32" s="1"/>
  <c r="A97" i="32"/>
  <c r="A109" i="32" s="1"/>
  <c r="A96" i="32"/>
  <c r="A95" i="32"/>
  <c r="A107" i="32" s="1"/>
  <c r="A94" i="32"/>
  <c r="A106" i="32" s="1"/>
  <c r="A93" i="32"/>
  <c r="A105" i="32" s="1"/>
  <c r="AD91" i="32"/>
  <c r="AE91" i="32" s="1"/>
  <c r="AF91" i="32" s="1"/>
  <c r="AG91" i="32" s="1"/>
  <c r="AH91" i="32" s="1"/>
  <c r="AI91" i="32" s="1"/>
  <c r="AJ91" i="32" s="1"/>
  <c r="AK91" i="32" s="1"/>
  <c r="AL91" i="32" s="1"/>
  <c r="AM91" i="32" s="1"/>
  <c r="AN91" i="32" s="1"/>
  <c r="AO91" i="32" s="1"/>
  <c r="AP91" i="32" s="1"/>
  <c r="AQ91" i="32" s="1"/>
  <c r="AR91" i="32" s="1"/>
  <c r="AS91" i="32" s="1"/>
  <c r="AT91" i="32" s="1"/>
  <c r="AU91" i="32" s="1"/>
  <c r="AV91" i="32" s="1"/>
  <c r="AW91" i="32" s="1"/>
  <c r="AX91" i="32" s="1"/>
  <c r="AY91" i="32" s="1"/>
  <c r="AZ91" i="32" s="1"/>
  <c r="BA91" i="32" s="1"/>
  <c r="BB91"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85" i="32"/>
  <c r="A84" i="32"/>
  <c r="A83" i="32"/>
  <c r="A82" i="32"/>
  <c r="AE73" i="32"/>
  <c r="AF73" i="32" s="1"/>
  <c r="AG73" i="32" s="1"/>
  <c r="AH73" i="32" s="1"/>
  <c r="AI73" i="32" s="1"/>
  <c r="AJ73" i="32" s="1"/>
  <c r="AK73" i="32" s="1"/>
  <c r="AL73" i="32" s="1"/>
  <c r="AM73" i="32" s="1"/>
  <c r="AN73" i="32" s="1"/>
  <c r="AO73" i="32" s="1"/>
  <c r="AP73" i="32" s="1"/>
  <c r="AQ73" i="32" s="1"/>
  <c r="AR73" i="32" s="1"/>
  <c r="AS73" i="32" s="1"/>
  <c r="AT73" i="32" s="1"/>
  <c r="AU73" i="32" s="1"/>
  <c r="AV73" i="32" s="1"/>
  <c r="AW73" i="32" s="1"/>
  <c r="AX73" i="32" s="1"/>
  <c r="AY73" i="32" s="1"/>
  <c r="AZ73" i="32" s="1"/>
  <c r="BA73" i="32" s="1"/>
  <c r="BB73" i="32" s="1"/>
  <c r="AD73" i="32"/>
  <c r="C73" i="32"/>
  <c r="D73" i="32" s="1"/>
  <c r="E73" i="32" s="1"/>
  <c r="F73" i="32" s="1"/>
  <c r="G73" i="32" s="1"/>
  <c r="H73" i="32" s="1"/>
  <c r="I73" i="32" s="1"/>
  <c r="J73" i="32" s="1"/>
  <c r="K73" i="32" s="1"/>
  <c r="L73" i="32" s="1"/>
  <c r="M73" i="32" s="1"/>
  <c r="N73" i="32" s="1"/>
  <c r="O73" i="32" s="1"/>
  <c r="P73" i="32" s="1"/>
  <c r="Q73" i="32" s="1"/>
  <c r="R73" i="32" s="1"/>
  <c r="S73" i="32" s="1"/>
  <c r="T73" i="32" s="1"/>
  <c r="U73" i="32" s="1"/>
  <c r="V73" i="32" s="1"/>
  <c r="W73" i="32" s="1"/>
  <c r="X73" i="32" s="1"/>
  <c r="Y73" i="32" s="1"/>
  <c r="Z73" i="32" s="1"/>
  <c r="AA73" i="32" s="1"/>
  <c r="A69" i="32"/>
  <c r="A68" i="32"/>
  <c r="A57" i="32"/>
  <c r="A67" i="32" s="1"/>
  <c r="A56" i="32"/>
  <c r="A66" i="32" s="1"/>
  <c r="A55" i="32"/>
  <c r="A65" i="32" s="1"/>
  <c r="AD54" i="32"/>
  <c r="AE54" i="32" s="1"/>
  <c r="AF54" i="32" s="1"/>
  <c r="AG54" i="32" s="1"/>
  <c r="AH54" i="32" s="1"/>
  <c r="AI54" i="32" s="1"/>
  <c r="AJ54" i="32" s="1"/>
  <c r="AK54" i="32" s="1"/>
  <c r="AL54" i="32" s="1"/>
  <c r="AM54" i="32" s="1"/>
  <c r="AN54" i="32" s="1"/>
  <c r="AO54" i="32" s="1"/>
  <c r="AP54" i="32" s="1"/>
  <c r="AQ54" i="32" s="1"/>
  <c r="AR54" i="32" s="1"/>
  <c r="AS54" i="32" s="1"/>
  <c r="AT54" i="32" s="1"/>
  <c r="AU54" i="32" s="1"/>
  <c r="AV54" i="32" s="1"/>
  <c r="AW54" i="32" s="1"/>
  <c r="AX54" i="32" s="1"/>
  <c r="AY54" i="32" s="1"/>
  <c r="AZ54" i="32" s="1"/>
  <c r="BA54" i="32" s="1"/>
  <c r="BB54" i="32" s="1"/>
  <c r="C54" i="32"/>
  <c r="D54" i="32" s="1"/>
  <c r="E54" i="32" s="1"/>
  <c r="F54" i="32" s="1"/>
  <c r="G54" i="32" s="1"/>
  <c r="H54" i="32" s="1"/>
  <c r="I54" i="32" s="1"/>
  <c r="J54" i="32" s="1"/>
  <c r="K54" i="32" s="1"/>
  <c r="L54" i="32" s="1"/>
  <c r="M54" i="32" s="1"/>
  <c r="N54" i="32" s="1"/>
  <c r="O54" i="32" s="1"/>
  <c r="P54" i="32" s="1"/>
  <c r="Q54" i="32" s="1"/>
  <c r="R54" i="32" s="1"/>
  <c r="S54" i="32" s="1"/>
  <c r="T54" i="32" s="1"/>
  <c r="U54" i="32" s="1"/>
  <c r="V54" i="32" s="1"/>
  <c r="W54" i="32" s="1"/>
  <c r="X54" i="32" s="1"/>
  <c r="Y54" i="32" s="1"/>
  <c r="Z54" i="32" s="1"/>
  <c r="AA54" i="32" s="1"/>
  <c r="A49" i="32"/>
  <c r="A48" i="32"/>
  <c r="A47" i="32"/>
  <c r="AF40" i="32"/>
  <c r="AG40" i="32" s="1"/>
  <c r="AH40" i="32" s="1"/>
  <c r="AI40" i="32" s="1"/>
  <c r="AJ40" i="32" s="1"/>
  <c r="AK40" i="32" s="1"/>
  <c r="AL40" i="32" s="1"/>
  <c r="AM40" i="32" s="1"/>
  <c r="AN40" i="32" s="1"/>
  <c r="AO40" i="32" s="1"/>
  <c r="AP40" i="32" s="1"/>
  <c r="AQ40" i="32" s="1"/>
  <c r="AR40" i="32" s="1"/>
  <c r="AS40" i="32" s="1"/>
  <c r="AT40" i="32" s="1"/>
  <c r="AU40" i="32" s="1"/>
  <c r="AV40" i="32" s="1"/>
  <c r="AW40" i="32" s="1"/>
  <c r="AX40" i="32" s="1"/>
  <c r="AY40" i="32" s="1"/>
  <c r="AZ40" i="32" s="1"/>
  <c r="BA40" i="32" s="1"/>
  <c r="BB40" i="32" s="1"/>
  <c r="AE40" i="32"/>
  <c r="AD40" i="32"/>
  <c r="C40" i="32"/>
  <c r="D40" i="32" s="1"/>
  <c r="E40" i="32" s="1"/>
  <c r="F40" i="32" s="1"/>
  <c r="G40" i="32" s="1"/>
  <c r="H40" i="32" s="1"/>
  <c r="I40" i="32" s="1"/>
  <c r="J40" i="32" s="1"/>
  <c r="K40" i="32" s="1"/>
  <c r="L40" i="32" s="1"/>
  <c r="M40" i="32" s="1"/>
  <c r="N40" i="32" s="1"/>
  <c r="O40" i="32" s="1"/>
  <c r="P40" i="32" s="1"/>
  <c r="Q40" i="32" s="1"/>
  <c r="R40" i="32" s="1"/>
  <c r="S40" i="32" s="1"/>
  <c r="T40" i="32" s="1"/>
  <c r="U40" i="32" s="1"/>
  <c r="V40" i="32" s="1"/>
  <c r="W40" i="32" s="1"/>
  <c r="X40" i="32" s="1"/>
  <c r="Y40" i="32" s="1"/>
  <c r="Z40" i="32" s="1"/>
  <c r="AA40" i="32" s="1"/>
  <c r="AT19" i="22" l="1"/>
  <c r="AT19" i="37"/>
  <c r="AT30" i="37"/>
  <c r="A1" i="37"/>
  <c r="C17" i="37" s="1"/>
  <c r="AS30" i="37"/>
  <c r="A1" i="40"/>
  <c r="A1" i="38"/>
  <c r="A1" i="39"/>
  <c r="AA7" i="39" s="1"/>
  <c r="A1" i="36"/>
  <c r="AR30" i="37"/>
  <c r="AQ30" i="37"/>
  <c r="AP30" i="37"/>
  <c r="AO30" i="37"/>
  <c r="AN30" i="37"/>
  <c r="AM30" i="37"/>
  <c r="AL30" i="37"/>
  <c r="K30" i="37"/>
  <c r="AK30" i="37"/>
  <c r="AJ30" i="37"/>
  <c r="AI30" i="37"/>
  <c r="AH30" i="37"/>
  <c r="AG30" i="37"/>
  <c r="AF30" i="37"/>
  <c r="AE30" i="37"/>
  <c r="AD30" i="37"/>
  <c r="BC30" i="37"/>
  <c r="BB30" i="37"/>
  <c r="BA30" i="37"/>
  <c r="AZ30" i="37"/>
  <c r="AY30" i="37"/>
  <c r="AX30" i="37"/>
  <c r="AW30" i="37"/>
  <c r="AV30" i="37"/>
  <c r="AU30" i="37"/>
  <c r="P21" i="37"/>
  <c r="P18" i="37"/>
  <c r="AE29" i="37"/>
  <c r="AF29" i="37"/>
  <c r="AG29" i="37"/>
  <c r="AH29" i="37" s="1"/>
  <c r="AI29" i="37" s="1"/>
  <c r="AJ29" i="37" s="1"/>
  <c r="AK29" i="37" s="1"/>
  <c r="AL29" i="37" s="1"/>
  <c r="AM29" i="37" s="1"/>
  <c r="AN29" i="37" s="1"/>
  <c r="AO29" i="37" s="1"/>
  <c r="AP29" i="37" s="1"/>
  <c r="AQ29" i="37" s="1"/>
  <c r="AR29" i="37" s="1"/>
  <c r="AS29" i="37" s="1"/>
  <c r="AT29" i="37" s="1"/>
  <c r="AU29" i="37" s="1"/>
  <c r="AV29" i="37" s="1"/>
  <c r="AW29" i="37" s="1"/>
  <c r="AX29" i="37" s="1"/>
  <c r="AY29" i="37" s="1"/>
  <c r="AZ29" i="37" s="1"/>
  <c r="BA29" i="37" s="1"/>
  <c r="BB29" i="37" s="1"/>
  <c r="BC29" i="37" s="1"/>
  <c r="F29" i="37"/>
  <c r="G29" i="37" s="1"/>
  <c r="H29" i="37" s="1"/>
  <c r="I29" i="37" s="1"/>
  <c r="J29" i="37" s="1"/>
  <c r="K29" i="37" s="1"/>
  <c r="L29" i="37" s="1"/>
  <c r="M29" i="37" s="1"/>
  <c r="N29" i="37" s="1"/>
  <c r="O29" i="37" s="1"/>
  <c r="P29" i="37" s="1"/>
  <c r="Q29" i="37" s="1"/>
  <c r="R29" i="37" s="1"/>
  <c r="S29" i="37" s="1"/>
  <c r="T29" i="37" s="1"/>
  <c r="U29" i="37" s="1"/>
  <c r="V29" i="37" s="1"/>
  <c r="W29" i="37" s="1"/>
  <c r="X29" i="37" s="1"/>
  <c r="Y29" i="37" s="1"/>
  <c r="Z29" i="37" s="1"/>
  <c r="AA29" i="37" s="1"/>
  <c r="AB29" i="37" s="1"/>
  <c r="D29" i="37"/>
  <c r="E29" i="37" s="1"/>
  <c r="AE5" i="2"/>
  <c r="AF5" i="2"/>
  <c r="AG5" i="2" s="1"/>
  <c r="AH5" i="2" s="1"/>
  <c r="AI5" i="2" s="1"/>
  <c r="AJ5" i="2" s="1"/>
  <c r="AK5" i="2" s="1"/>
  <c r="AL5" i="2" s="1"/>
  <c r="AM5" i="2" s="1"/>
  <c r="AN5" i="2" s="1"/>
  <c r="AO5" i="2" s="1"/>
  <c r="AP5" i="2" s="1"/>
  <c r="AQ5" i="2" s="1"/>
  <c r="AR5" i="2" s="1"/>
  <c r="AS5" i="2" s="1"/>
  <c r="AT5" i="2" s="1"/>
  <c r="AU5" i="2" s="1"/>
  <c r="AV5" i="2" s="1"/>
  <c r="AW5" i="2" s="1"/>
  <c r="AX5" i="2" s="1"/>
  <c r="AY5" i="2" s="1"/>
  <c r="AZ5" i="2" s="1"/>
  <c r="BA5" i="2" s="1"/>
  <c r="BB5" i="2" s="1"/>
  <c r="BC5" i="2" s="1"/>
  <c r="AE5" i="37"/>
  <c r="AF5" i="37" s="1"/>
  <c r="AG5" i="37" s="1"/>
  <c r="AH5" i="37" s="1"/>
  <c r="AI5" i="37" s="1"/>
  <c r="AJ5" i="37" s="1"/>
  <c r="AK5" i="37" s="1"/>
  <c r="AL5" i="37" s="1"/>
  <c r="AM5" i="37" s="1"/>
  <c r="AN5" i="37" s="1"/>
  <c r="AO5" i="37" s="1"/>
  <c r="AP5" i="37" s="1"/>
  <c r="AQ5" i="37" s="1"/>
  <c r="AR5" i="37" s="1"/>
  <c r="AS5" i="37" s="1"/>
  <c r="AT5" i="37" s="1"/>
  <c r="AU5" i="37" s="1"/>
  <c r="AV5" i="37" s="1"/>
  <c r="AW5" i="37" s="1"/>
  <c r="AX5" i="37" s="1"/>
  <c r="AY5" i="37" s="1"/>
  <c r="AZ5" i="37" s="1"/>
  <c r="BA5" i="37" s="1"/>
  <c r="BB5" i="37" s="1"/>
  <c r="BC5" i="37" s="1"/>
  <c r="AE5" i="36"/>
  <c r="AF5" i="36" s="1"/>
  <c r="AG5" i="36" s="1"/>
  <c r="AH5" i="36" s="1"/>
  <c r="AI5" i="36" s="1"/>
  <c r="AJ5" i="36" s="1"/>
  <c r="AK5" i="36" s="1"/>
  <c r="AL5" i="36"/>
  <c r="AM5" i="36" s="1"/>
  <c r="AN5" i="36" s="1"/>
  <c r="AO5" i="36" s="1"/>
  <c r="AP5" i="36" s="1"/>
  <c r="AQ5" i="36" s="1"/>
  <c r="AR5" i="36" s="1"/>
  <c r="AS5" i="36" s="1"/>
  <c r="AT5" i="36" s="1"/>
  <c r="AU5" i="36" s="1"/>
  <c r="AV5" i="36" s="1"/>
  <c r="AW5" i="36" s="1"/>
  <c r="AX5" i="36" s="1"/>
  <c r="AY5" i="36" s="1"/>
  <c r="AZ5" i="36" s="1"/>
  <c r="BA5" i="36" s="1"/>
  <c r="BB5" i="36" s="1"/>
  <c r="BC5" i="36" s="1"/>
  <c r="AE5" i="38"/>
  <c r="AF5" i="38" s="1"/>
  <c r="AG5" i="38" s="1"/>
  <c r="AH5" i="38" s="1"/>
  <c r="AI5" i="38" s="1"/>
  <c r="AJ5" i="38" s="1"/>
  <c r="AK5" i="38" s="1"/>
  <c r="AL5" i="38" s="1"/>
  <c r="AM5" i="38" s="1"/>
  <c r="AN5" i="38" s="1"/>
  <c r="AO5" i="38" s="1"/>
  <c r="AP5" i="38" s="1"/>
  <c r="AQ5" i="38" s="1"/>
  <c r="AR5" i="38" s="1"/>
  <c r="AS5" i="38"/>
  <c r="AT5" i="38" s="1"/>
  <c r="AU5" i="38" s="1"/>
  <c r="AV5" i="38" s="1"/>
  <c r="AW5" i="38" s="1"/>
  <c r="AX5" i="38" s="1"/>
  <c r="AY5" i="38" s="1"/>
  <c r="AZ5" i="38" s="1"/>
  <c r="BA5" i="38" s="1"/>
  <c r="BB5" i="38" s="1"/>
  <c r="BC5" i="38" s="1"/>
  <c r="AE5" i="40"/>
  <c r="AF5" i="40" s="1"/>
  <c r="AG5" i="40" s="1"/>
  <c r="AH5" i="40" s="1"/>
  <c r="AI5" i="40" s="1"/>
  <c r="AJ5" i="40"/>
  <c r="AK5" i="40" s="1"/>
  <c r="AL5" i="40" s="1"/>
  <c r="AM5" i="40" s="1"/>
  <c r="AN5" i="40" s="1"/>
  <c r="AO5" i="40" s="1"/>
  <c r="AP5" i="40" s="1"/>
  <c r="AQ5" i="40" s="1"/>
  <c r="AR5" i="40" s="1"/>
  <c r="AS5" i="40" s="1"/>
  <c r="AT5" i="40" s="1"/>
  <c r="AU5" i="40" s="1"/>
  <c r="AV5" i="40" s="1"/>
  <c r="AW5" i="40" s="1"/>
  <c r="AX5" i="40" s="1"/>
  <c r="AY5" i="40" s="1"/>
  <c r="AZ5" i="40" s="1"/>
  <c r="BA5" i="40" s="1"/>
  <c r="BB5" i="40" s="1"/>
  <c r="BC5" i="40" s="1"/>
  <c r="AE5" i="39"/>
  <c r="AF5" i="39" s="1"/>
  <c r="AG5" i="39" s="1"/>
  <c r="AH5" i="39" s="1"/>
  <c r="AI5" i="39" s="1"/>
  <c r="AJ5" i="39" s="1"/>
  <c r="AK5" i="39" s="1"/>
  <c r="AL5" i="39" s="1"/>
  <c r="AM5" i="39" s="1"/>
  <c r="AN5" i="39" s="1"/>
  <c r="AO5" i="39" s="1"/>
  <c r="AP5" i="39" s="1"/>
  <c r="AQ5" i="39" s="1"/>
  <c r="AR5" i="39" s="1"/>
  <c r="AS5" i="39" s="1"/>
  <c r="AT5" i="39" s="1"/>
  <c r="AU5" i="39" s="1"/>
  <c r="AV5" i="39" s="1"/>
  <c r="AW5" i="39" s="1"/>
  <c r="AX5" i="39" s="1"/>
  <c r="AY5" i="39" s="1"/>
  <c r="AZ5" i="39" s="1"/>
  <c r="BA5" i="39" s="1"/>
  <c r="BB5" i="39" s="1"/>
  <c r="BC5" i="39" s="1"/>
  <c r="AE5" i="22"/>
  <c r="AF5" i="22" s="1"/>
  <c r="AG5" i="22" s="1"/>
  <c r="AH5" i="22"/>
  <c r="AI5" i="22" s="1"/>
  <c r="AJ5" i="22" s="1"/>
  <c r="AK5" i="22" s="1"/>
  <c r="AL5" i="22" s="1"/>
  <c r="AM5" i="22" s="1"/>
  <c r="AN5" i="22" s="1"/>
  <c r="AO5" i="22" s="1"/>
  <c r="AP5" i="22" s="1"/>
  <c r="AQ5" i="22" s="1"/>
  <c r="AR5" i="22" s="1"/>
  <c r="AS5" i="22" s="1"/>
  <c r="AT5" i="22" s="1"/>
  <c r="AU5" i="22" s="1"/>
  <c r="AV5" i="22" s="1"/>
  <c r="AW5" i="22" s="1"/>
  <c r="AX5" i="22" s="1"/>
  <c r="AY5" i="22" s="1"/>
  <c r="AZ5" i="22" s="1"/>
  <c r="BA5" i="22" s="1"/>
  <c r="BB5" i="22" s="1"/>
  <c r="BC5" i="22" s="1"/>
  <c r="BC45" i="2"/>
  <c r="BB45" i="2"/>
  <c r="BA45" i="2"/>
  <c r="AZ45" i="2"/>
  <c r="AY45" i="2"/>
  <c r="AX45" i="2"/>
  <c r="AW45" i="2"/>
  <c r="AV45" i="2"/>
  <c r="AU45" i="2"/>
  <c r="AT45" i="2"/>
  <c r="AS45" i="2"/>
  <c r="AR45" i="2"/>
  <c r="AQ45" i="2"/>
  <c r="AP45" i="2"/>
  <c r="AO45" i="2"/>
  <c r="AN45" i="2"/>
  <c r="AM45" i="2"/>
  <c r="AL45" i="2"/>
  <c r="AK45" i="2"/>
  <c r="AJ45" i="2"/>
  <c r="AI45" i="2"/>
  <c r="AH45" i="2"/>
  <c r="AG45" i="2"/>
  <c r="AF45" i="2"/>
  <c r="BC44" i="2"/>
  <c r="BB44" i="2"/>
  <c r="BA44" i="2"/>
  <c r="AZ44" i="2"/>
  <c r="AY44" i="2"/>
  <c r="AX44" i="2"/>
  <c r="AW44" i="2"/>
  <c r="AV44" i="2"/>
  <c r="AU44" i="2"/>
  <c r="AT44" i="2"/>
  <c r="AS44" i="2"/>
  <c r="AR44" i="2"/>
  <c r="AQ44" i="2"/>
  <c r="AP44" i="2"/>
  <c r="AO44" i="2"/>
  <c r="AN44" i="2"/>
  <c r="AM44" i="2"/>
  <c r="AL44" i="2"/>
  <c r="AK44" i="2"/>
  <c r="AJ44" i="2"/>
  <c r="AI44" i="2"/>
  <c r="AH44" i="2"/>
  <c r="AG44" i="2"/>
  <c r="AF44" i="2"/>
  <c r="AP31" i="2"/>
  <c r="AO31" i="2"/>
  <c r="AN31" i="2"/>
  <c r="AN30" i="2" s="1"/>
  <c r="AN21" i="2" s="1"/>
  <c r="AM31" i="2"/>
  <c r="AL31" i="2"/>
  <c r="AK31" i="2"/>
  <c r="AJ31" i="2"/>
  <c r="AI31" i="2"/>
  <c r="AH31" i="2"/>
  <c r="AG31" i="2"/>
  <c r="AF31" i="2"/>
  <c r="AF30" i="2" s="1"/>
  <c r="AF21" i="2" s="1"/>
  <c r="AP30" i="2"/>
  <c r="AO30" i="2"/>
  <c r="AM30" i="2"/>
  <c r="AL30" i="2"/>
  <c r="AJ30" i="2"/>
  <c r="AI30" i="2"/>
  <c r="AH30" i="2"/>
  <c r="AH21" i="2" s="1"/>
  <c r="AG30" i="2"/>
  <c r="AS23" i="2"/>
  <c r="AS24" i="2"/>
  <c r="AS25" i="2"/>
  <c r="AS26" i="2"/>
  <c r="AS27" i="2"/>
  <c r="AR23" i="2"/>
  <c r="AR24" i="2"/>
  <c r="AR25" i="2"/>
  <c r="AR26" i="2"/>
  <c r="AR27" i="2"/>
  <c r="AQ23" i="2"/>
  <c r="AQ24" i="2"/>
  <c r="AQ25" i="2"/>
  <c r="AQ26" i="2"/>
  <c r="AQ27" i="2"/>
  <c r="AP23" i="2"/>
  <c r="AP24" i="2"/>
  <c r="AP25" i="2"/>
  <c r="AP26" i="2"/>
  <c r="AP27" i="2"/>
  <c r="AO23" i="2"/>
  <c r="AO24" i="2"/>
  <c r="AO22" i="2" s="1"/>
  <c r="AO25" i="2"/>
  <c r="AO26" i="2"/>
  <c r="AO27" i="2"/>
  <c r="AN23" i="2"/>
  <c r="AN24" i="2"/>
  <c r="AN25" i="2"/>
  <c r="AN26" i="2"/>
  <c r="AN27" i="2"/>
  <c r="AM23" i="2"/>
  <c r="AM24" i="2"/>
  <c r="AM25" i="2"/>
  <c r="AM26" i="2"/>
  <c r="AM27" i="2"/>
  <c r="AL23" i="2"/>
  <c r="AL24" i="2"/>
  <c r="AL25" i="2"/>
  <c r="AL26" i="2"/>
  <c r="AL27" i="2"/>
  <c r="AK23" i="2"/>
  <c r="AK24" i="2"/>
  <c r="AK25" i="2"/>
  <c r="AK26" i="2"/>
  <c r="AK27" i="2"/>
  <c r="AJ23" i="2"/>
  <c r="AJ24" i="2"/>
  <c r="AJ25" i="2"/>
  <c r="AJ26" i="2"/>
  <c r="AJ27" i="2"/>
  <c r="AI23" i="2"/>
  <c r="AI21" i="2" s="1"/>
  <c r="AI24" i="2"/>
  <c r="AI25" i="2"/>
  <c r="AI26" i="2"/>
  <c r="AI22" i="2" s="1"/>
  <c r="AI27" i="2"/>
  <c r="AH23" i="2"/>
  <c r="AH24" i="2"/>
  <c r="AH25" i="2"/>
  <c r="AH26" i="2"/>
  <c r="AH27" i="2"/>
  <c r="AG23" i="2"/>
  <c r="AG24" i="2"/>
  <c r="AG22" i="2" s="1"/>
  <c r="AG25" i="2"/>
  <c r="AG26" i="2"/>
  <c r="AG27" i="2"/>
  <c r="AF23" i="2"/>
  <c r="AF24" i="2"/>
  <c r="AF25" i="2"/>
  <c r="AF26" i="2"/>
  <c r="AF27" i="2"/>
  <c r="BC40" i="2"/>
  <c r="BB40" i="2"/>
  <c r="BA40" i="2"/>
  <c r="AZ40" i="2"/>
  <c r="AY40" i="2"/>
  <c r="AX40" i="2"/>
  <c r="AW40" i="2"/>
  <c r="AV40" i="2"/>
  <c r="AU40" i="2"/>
  <c r="AT40" i="2"/>
  <c r="AS40" i="2"/>
  <c r="AR40" i="2"/>
  <c r="AQ40" i="2"/>
  <c r="AP40" i="2"/>
  <c r="AO40" i="2"/>
  <c r="AN40" i="2"/>
  <c r="AM40" i="2"/>
  <c r="AL40" i="2"/>
  <c r="AK40" i="2"/>
  <c r="AJ40" i="2"/>
  <c r="AI40" i="2"/>
  <c r="AH40" i="2"/>
  <c r="AG40" i="2"/>
  <c r="AF40" i="2"/>
  <c r="AU27" i="2"/>
  <c r="AT27" i="2"/>
  <c r="AU26" i="2"/>
  <c r="AT26" i="2"/>
  <c r="AU25" i="2"/>
  <c r="AT25" i="2"/>
  <c r="AU24" i="2"/>
  <c r="AT24" i="2"/>
  <c r="AU23" i="2"/>
  <c r="AT23" i="2"/>
  <c r="BC31" i="2"/>
  <c r="BB31" i="2"/>
  <c r="BA31" i="2"/>
  <c r="BA30" i="2" s="1"/>
  <c r="AZ31" i="2"/>
  <c r="AZ30" i="2" s="1"/>
  <c r="AZ21" i="2" s="1"/>
  <c r="AY31" i="2"/>
  <c r="AY30" i="2" s="1"/>
  <c r="AX31" i="2"/>
  <c r="AX30" i="2" s="1"/>
  <c r="AX21" i="2" s="1"/>
  <c r="AW31" i="2"/>
  <c r="AV31" i="2"/>
  <c r="AU31" i="2"/>
  <c r="AT31" i="2"/>
  <c r="AS31" i="2"/>
  <c r="AS30" i="2" s="1"/>
  <c r="AR31" i="2"/>
  <c r="AR30" i="2" s="1"/>
  <c r="AQ31" i="2"/>
  <c r="AQ30" i="2" s="1"/>
  <c r="BC30" i="2"/>
  <c r="BC21" i="2" s="1"/>
  <c r="BB30" i="2"/>
  <c r="AW30" i="2"/>
  <c r="AV30" i="2"/>
  <c r="AU30" i="2"/>
  <c r="AT30" i="2"/>
  <c r="AT21" i="2" s="1"/>
  <c r="BC23" i="2"/>
  <c r="BC24" i="2"/>
  <c r="BC25" i="2"/>
  <c r="BC26" i="2"/>
  <c r="BC27" i="2"/>
  <c r="BB23" i="2"/>
  <c r="BB21" i="2" s="1"/>
  <c r="BB24" i="2"/>
  <c r="BB25" i="2"/>
  <c r="BB26" i="2"/>
  <c r="BB27" i="2"/>
  <c r="BA23" i="2"/>
  <c r="BA24" i="2"/>
  <c r="BA22" i="2" s="1"/>
  <c r="BA25" i="2"/>
  <c r="BA26" i="2"/>
  <c r="BA27" i="2"/>
  <c r="AZ23" i="2"/>
  <c r="AZ24" i="2"/>
  <c r="AZ25" i="2"/>
  <c r="AZ26" i="2"/>
  <c r="AZ27" i="2"/>
  <c r="AY23" i="2"/>
  <c r="AY24" i="2"/>
  <c r="AY22" i="2" s="1"/>
  <c r="AY25" i="2"/>
  <c r="AY26" i="2"/>
  <c r="AY27" i="2"/>
  <c r="AX23" i="2"/>
  <c r="AX24" i="2"/>
  <c r="AX25" i="2"/>
  <c r="AX26" i="2"/>
  <c r="AX27" i="2"/>
  <c r="AW23" i="2"/>
  <c r="AW24" i="2"/>
  <c r="AW25" i="2"/>
  <c r="AW26" i="2"/>
  <c r="AW27" i="2"/>
  <c r="AW22" i="2" s="1"/>
  <c r="AV23" i="2"/>
  <c r="AV24" i="2"/>
  <c r="AV25" i="2"/>
  <c r="AV22" i="2" s="1"/>
  <c r="AV26" i="2"/>
  <c r="AV27" i="2"/>
  <c r="BB22" i="2"/>
  <c r="AS22" i="2"/>
  <c r="AQ22" i="2"/>
  <c r="AM22" i="2"/>
  <c r="AK22" i="2"/>
  <c r="AW21" i="2"/>
  <c r="AU21" i="2"/>
  <c r="AP21" i="2"/>
  <c r="AJ21" i="2"/>
  <c r="BC7" i="37"/>
  <c r="BC8" i="37"/>
  <c r="BC9" i="37"/>
  <c r="BC21" i="37"/>
  <c r="BC23" i="37"/>
  <c r="BB7" i="37"/>
  <c r="BB8" i="37"/>
  <c r="BB9" i="37"/>
  <c r="BB21" i="37"/>
  <c r="BB23" i="37"/>
  <c r="BA7" i="37"/>
  <c r="BA8" i="37"/>
  <c r="BA9" i="37"/>
  <c r="BA21" i="37"/>
  <c r="AZ129" i="32" s="1"/>
  <c r="BA23" i="37"/>
  <c r="AZ7" i="37"/>
  <c r="AZ8" i="37"/>
  <c r="AZ9" i="37"/>
  <c r="AZ21" i="37"/>
  <c r="AZ23" i="37"/>
  <c r="AY7" i="37"/>
  <c r="AY8" i="37"/>
  <c r="AY9" i="37"/>
  <c r="AY21" i="37"/>
  <c r="AY23" i="37"/>
  <c r="AX7" i="37"/>
  <c r="AX8" i="37"/>
  <c r="AX9" i="37"/>
  <c r="AX21" i="37"/>
  <c r="AX23" i="37"/>
  <c r="AW131" i="32" s="1"/>
  <c r="AW7" i="37"/>
  <c r="AW8" i="37"/>
  <c r="AW9" i="37"/>
  <c r="AW21" i="37"/>
  <c r="AW23" i="37"/>
  <c r="AV7" i="37"/>
  <c r="AV8" i="37"/>
  <c r="AV9" i="37"/>
  <c r="AV21" i="37"/>
  <c r="AV23" i="37"/>
  <c r="AU7" i="37"/>
  <c r="AU8" i="37"/>
  <c r="AU9" i="37"/>
  <c r="AU21" i="37"/>
  <c r="AU23" i="37"/>
  <c r="AT7" i="37"/>
  <c r="AT8" i="37"/>
  <c r="AT9" i="37"/>
  <c r="AT21" i="37"/>
  <c r="AT23" i="37"/>
  <c r="AS7" i="37"/>
  <c r="AS8" i="37"/>
  <c r="AS9" i="37"/>
  <c r="AS21" i="37"/>
  <c r="AR129" i="32" s="1"/>
  <c r="AS23" i="37"/>
  <c r="AR7" i="37"/>
  <c r="AR8" i="37"/>
  <c r="AR9" i="37"/>
  <c r="AR21" i="37"/>
  <c r="AR23" i="37"/>
  <c r="AQ7" i="37"/>
  <c r="AQ8" i="37"/>
  <c r="AQ9" i="37"/>
  <c r="AQ21" i="37"/>
  <c r="AQ23" i="37"/>
  <c r="AP7" i="37"/>
  <c r="AP8" i="37"/>
  <c r="AP9" i="37"/>
  <c r="AP21" i="37"/>
  <c r="AP23" i="37"/>
  <c r="AO131" i="32" s="1"/>
  <c r="AO7" i="37"/>
  <c r="AO8" i="37"/>
  <c r="AO9" i="37"/>
  <c r="AO21" i="37"/>
  <c r="AO23" i="37"/>
  <c r="AN7" i="37"/>
  <c r="AN8" i="37"/>
  <c r="AN9" i="37"/>
  <c r="AN21" i="37"/>
  <c r="AN23" i="37"/>
  <c r="AM7" i="37"/>
  <c r="AM8" i="37"/>
  <c r="AM9" i="37"/>
  <c r="AM21" i="37"/>
  <c r="AM23" i="37"/>
  <c r="AL7" i="37"/>
  <c r="AL8" i="37"/>
  <c r="AL9" i="37"/>
  <c r="AL21" i="37"/>
  <c r="AL23" i="37"/>
  <c r="AK7" i="37"/>
  <c r="AK8" i="37"/>
  <c r="AK9" i="37"/>
  <c r="AK21" i="37"/>
  <c r="AK23" i="37"/>
  <c r="AJ7" i="37"/>
  <c r="AJ8" i="37"/>
  <c r="AJ9" i="37"/>
  <c r="AJ21" i="37"/>
  <c r="AJ23" i="37"/>
  <c r="AI7" i="37"/>
  <c r="AI8" i="37"/>
  <c r="AI9" i="37"/>
  <c r="AI21" i="37"/>
  <c r="AI23" i="37"/>
  <c r="AH7" i="37"/>
  <c r="AH8" i="37"/>
  <c r="AH9" i="37"/>
  <c r="AH21" i="37"/>
  <c r="AH23" i="37"/>
  <c r="AG7" i="37"/>
  <c r="AG8" i="37"/>
  <c r="AG9" i="37"/>
  <c r="AG21" i="37"/>
  <c r="AG23" i="37"/>
  <c r="AF7" i="37"/>
  <c r="AF8" i="37"/>
  <c r="AF9" i="37"/>
  <c r="AF21" i="37"/>
  <c r="AF23" i="37"/>
  <c r="BC12" i="37"/>
  <c r="BC13" i="37"/>
  <c r="BC14" i="37"/>
  <c r="BC15" i="37"/>
  <c r="BC16" i="37"/>
  <c r="BC17" i="37"/>
  <c r="BC18" i="37"/>
  <c r="BC19" i="37"/>
  <c r="BB12" i="37"/>
  <c r="BB13" i="37"/>
  <c r="BB14" i="37"/>
  <c r="BB15" i="37"/>
  <c r="BB16" i="37"/>
  <c r="BB17" i="37"/>
  <c r="BB18" i="37"/>
  <c r="BB19" i="37"/>
  <c r="BA12" i="37"/>
  <c r="BA13" i="37"/>
  <c r="BA14" i="37"/>
  <c r="BA15" i="37"/>
  <c r="BA16" i="37"/>
  <c r="BA17" i="37"/>
  <c r="BA18" i="37"/>
  <c r="BA19" i="37"/>
  <c r="AZ12" i="37"/>
  <c r="AZ13" i="37"/>
  <c r="AZ14" i="37"/>
  <c r="AZ15" i="37"/>
  <c r="AZ16" i="37"/>
  <c r="AZ17" i="37"/>
  <c r="AZ18" i="37"/>
  <c r="AZ19" i="37"/>
  <c r="AY12" i="37"/>
  <c r="AY13" i="37"/>
  <c r="AY14" i="37"/>
  <c r="AY15" i="37"/>
  <c r="AY16" i="37"/>
  <c r="AY17" i="37"/>
  <c r="AY18" i="37"/>
  <c r="AY19" i="37"/>
  <c r="AX12" i="37"/>
  <c r="AX13" i="37"/>
  <c r="AX14" i="37"/>
  <c r="AX15" i="37"/>
  <c r="AX16" i="37"/>
  <c r="AX17" i="37"/>
  <c r="AX18" i="37"/>
  <c r="AX19" i="37"/>
  <c r="AW12" i="37"/>
  <c r="AW13" i="37"/>
  <c r="AW14" i="37"/>
  <c r="AW15" i="37"/>
  <c r="AW16" i="37"/>
  <c r="AW17" i="37"/>
  <c r="AW18" i="37"/>
  <c r="AW19" i="37"/>
  <c r="AV12" i="37"/>
  <c r="AV13" i="37"/>
  <c r="AV14" i="37"/>
  <c r="AV15" i="37"/>
  <c r="AV16" i="37"/>
  <c r="AV17" i="37"/>
  <c r="AV18" i="37"/>
  <c r="AV19" i="37"/>
  <c r="AU12" i="37"/>
  <c r="AU13" i="37"/>
  <c r="AU14" i="37"/>
  <c r="AU15" i="37"/>
  <c r="AU16" i="37"/>
  <c r="AU17" i="37"/>
  <c r="AU18" i="37"/>
  <c r="AU19" i="37"/>
  <c r="AT12" i="37"/>
  <c r="AT13" i="37"/>
  <c r="AT14" i="37"/>
  <c r="AT15" i="37"/>
  <c r="AT16" i="37"/>
  <c r="AT17" i="37"/>
  <c r="AT18" i="37"/>
  <c r="AS12" i="37"/>
  <c r="AS13" i="37"/>
  <c r="AS14" i="37"/>
  <c r="AS15" i="37"/>
  <c r="AS16" i="37"/>
  <c r="AS17" i="37"/>
  <c r="AS18" i="37"/>
  <c r="AR134" i="32" s="1"/>
  <c r="AS19" i="37"/>
  <c r="AR12" i="37"/>
  <c r="AR13" i="37"/>
  <c r="AR14" i="37"/>
  <c r="AR15" i="37"/>
  <c r="AR16" i="37"/>
  <c r="AR17" i="37"/>
  <c r="AR18" i="37"/>
  <c r="AQ134" i="32" s="1"/>
  <c r="AR19" i="37"/>
  <c r="AQ12" i="37"/>
  <c r="AQ13" i="37"/>
  <c r="AQ14" i="37"/>
  <c r="AQ15" i="37"/>
  <c r="AQ16" i="37"/>
  <c r="AQ17" i="37"/>
  <c r="AQ18" i="37"/>
  <c r="AP134" i="32" s="1"/>
  <c r="AQ19" i="37"/>
  <c r="AP12" i="37"/>
  <c r="AP13" i="37"/>
  <c r="AP14" i="37"/>
  <c r="AP15" i="37"/>
  <c r="AP16" i="37"/>
  <c r="AP17" i="37"/>
  <c r="AP18" i="37"/>
  <c r="AP19" i="37"/>
  <c r="AO12" i="37"/>
  <c r="AO13" i="37"/>
  <c r="AO14" i="37"/>
  <c r="AO15" i="37"/>
  <c r="AO16" i="37"/>
  <c r="AO17" i="37"/>
  <c r="AO18" i="37"/>
  <c r="AN134" i="32" s="1"/>
  <c r="AO19" i="37"/>
  <c r="AN12" i="37"/>
  <c r="AN13" i="37"/>
  <c r="AN14" i="37"/>
  <c r="AN15" i="37"/>
  <c r="AN16" i="37"/>
  <c r="AN17" i="37"/>
  <c r="AN18" i="37"/>
  <c r="AM134" i="32" s="1"/>
  <c r="AN19" i="37"/>
  <c r="AM12" i="37"/>
  <c r="AM13" i="37"/>
  <c r="AM14" i="37"/>
  <c r="AM15" i="37"/>
  <c r="AM16" i="37"/>
  <c r="AM17" i="37"/>
  <c r="AM18" i="37"/>
  <c r="AL134" i="32" s="1"/>
  <c r="AM19" i="37"/>
  <c r="AL12" i="37"/>
  <c r="AL13" i="37"/>
  <c r="AL14" i="37"/>
  <c r="AL15" i="37"/>
  <c r="AL16" i="37"/>
  <c r="AL17" i="37"/>
  <c r="AL18" i="37"/>
  <c r="AK134" i="32" s="1"/>
  <c r="AL19" i="37"/>
  <c r="AK12" i="37"/>
  <c r="AK13" i="37"/>
  <c r="AK14" i="37"/>
  <c r="AK15" i="37"/>
  <c r="AK16" i="37"/>
  <c r="AK17" i="37"/>
  <c r="AK18" i="37"/>
  <c r="AJ134" i="32" s="1"/>
  <c r="AK19" i="37"/>
  <c r="AJ12" i="37"/>
  <c r="AJ13" i="37"/>
  <c r="AJ14" i="37"/>
  <c r="AJ15" i="37"/>
  <c r="AJ16" i="37"/>
  <c r="AJ17" i="37"/>
  <c r="AJ18" i="37"/>
  <c r="AI134" i="32" s="1"/>
  <c r="AJ19" i="37"/>
  <c r="AI12" i="37"/>
  <c r="AI13" i="37"/>
  <c r="AI14" i="37"/>
  <c r="AI15" i="37"/>
  <c r="AI16" i="37"/>
  <c r="AI17" i="37"/>
  <c r="AI18" i="37"/>
  <c r="AH134" i="32" s="1"/>
  <c r="AI19" i="37"/>
  <c r="AH12" i="37"/>
  <c r="AH13" i="37"/>
  <c r="AH14" i="37"/>
  <c r="AH15" i="37"/>
  <c r="AH16" i="37"/>
  <c r="AH17" i="37"/>
  <c r="AH18" i="37"/>
  <c r="AG134" i="32" s="1"/>
  <c r="AH19" i="37"/>
  <c r="AG12" i="37"/>
  <c r="AG13" i="37"/>
  <c r="AG14" i="37"/>
  <c r="AG15" i="37"/>
  <c r="AG16" i="37"/>
  <c r="AG17" i="37"/>
  <c r="AG18" i="37"/>
  <c r="AG19" i="37"/>
  <c r="AF12" i="37"/>
  <c r="AF13" i="37"/>
  <c r="AF14" i="37"/>
  <c r="AF15" i="37"/>
  <c r="AF16" i="37"/>
  <c r="AF17" i="37"/>
  <c r="AF18" i="37"/>
  <c r="AE134" i="32" s="1"/>
  <c r="AF19" i="37"/>
  <c r="BC7" i="36"/>
  <c r="BC8" i="36"/>
  <c r="BC9" i="36"/>
  <c r="BC14" i="36"/>
  <c r="BC16" i="36"/>
  <c r="BB7" i="36"/>
  <c r="BB8" i="36"/>
  <c r="BB9" i="36"/>
  <c r="BB14" i="36"/>
  <c r="BB16" i="36"/>
  <c r="BA7" i="36"/>
  <c r="BA8" i="36"/>
  <c r="BA9" i="36"/>
  <c r="BA14" i="36"/>
  <c r="BA16" i="36"/>
  <c r="AZ153" i="32" s="1"/>
  <c r="AZ7" i="36"/>
  <c r="AZ8" i="36"/>
  <c r="AZ9" i="36"/>
  <c r="AZ14" i="36"/>
  <c r="AZ16" i="36"/>
  <c r="AY7" i="36"/>
  <c r="AY8" i="36"/>
  <c r="AY9" i="36"/>
  <c r="AY14" i="36"/>
  <c r="AY16" i="36"/>
  <c r="AX7" i="36"/>
  <c r="AX8" i="36"/>
  <c r="AX9" i="36"/>
  <c r="AX14" i="36"/>
  <c r="AX16" i="36"/>
  <c r="AW7" i="36"/>
  <c r="AW8" i="36"/>
  <c r="AW9" i="36"/>
  <c r="AW14" i="36"/>
  <c r="AW16" i="36"/>
  <c r="AV7" i="36"/>
  <c r="AV8" i="36"/>
  <c r="AV9" i="36"/>
  <c r="AV14" i="36"/>
  <c r="AU152" i="32" s="1"/>
  <c r="AV16" i="36"/>
  <c r="AU7" i="36"/>
  <c r="AU8" i="36"/>
  <c r="AU9" i="36"/>
  <c r="AU14" i="36"/>
  <c r="AU16" i="36"/>
  <c r="AT7" i="36"/>
  <c r="AT8" i="36"/>
  <c r="AT9" i="36"/>
  <c r="AT14" i="36"/>
  <c r="AT16" i="36"/>
  <c r="AS7" i="36"/>
  <c r="AS8" i="36"/>
  <c r="AS9" i="36"/>
  <c r="AS14" i="36"/>
  <c r="AS16" i="36"/>
  <c r="AR153" i="32" s="1"/>
  <c r="AR7" i="36"/>
  <c r="AR8" i="36"/>
  <c r="AR9" i="36"/>
  <c r="AR14" i="36"/>
  <c r="AR16" i="36"/>
  <c r="AQ7" i="36"/>
  <c r="AQ8" i="36"/>
  <c r="AQ9" i="36"/>
  <c r="AQ14" i="36"/>
  <c r="AQ16" i="36"/>
  <c r="AP7" i="36"/>
  <c r="AP8" i="36"/>
  <c r="AP9" i="36"/>
  <c r="AP14" i="36"/>
  <c r="AP16" i="36"/>
  <c r="AO7" i="36"/>
  <c r="AO8" i="36"/>
  <c r="AO9" i="36"/>
  <c r="AO14" i="36"/>
  <c r="AO16" i="36"/>
  <c r="AN7" i="36"/>
  <c r="AN8" i="36"/>
  <c r="AN9" i="36"/>
  <c r="AN14" i="36"/>
  <c r="AM152" i="32" s="1"/>
  <c r="AN16" i="36"/>
  <c r="AM7" i="36"/>
  <c r="AM8" i="36"/>
  <c r="AM9" i="36"/>
  <c r="AM14" i="36"/>
  <c r="AM16" i="36"/>
  <c r="AL7" i="36"/>
  <c r="AL8" i="36"/>
  <c r="AL9" i="36"/>
  <c r="AL14" i="36"/>
  <c r="AL16" i="36"/>
  <c r="AK7" i="36"/>
  <c r="AK8" i="36"/>
  <c r="AK9" i="36"/>
  <c r="AK14" i="36"/>
  <c r="AK16" i="36"/>
  <c r="AJ153" i="32" s="1"/>
  <c r="AJ7" i="36"/>
  <c r="AJ8" i="36"/>
  <c r="AJ9" i="36"/>
  <c r="AJ14" i="36"/>
  <c r="AJ16" i="36"/>
  <c r="AI7" i="36"/>
  <c r="AI8" i="36"/>
  <c r="AI9" i="36"/>
  <c r="AI14" i="36"/>
  <c r="AI16" i="36"/>
  <c r="AH7" i="36"/>
  <c r="AH8" i="36"/>
  <c r="AH9" i="36"/>
  <c r="AH14" i="36"/>
  <c r="AH16" i="36"/>
  <c r="AG7" i="36"/>
  <c r="AG8" i="36"/>
  <c r="AG9" i="36"/>
  <c r="AG14" i="36"/>
  <c r="AG16" i="36"/>
  <c r="AF7" i="36"/>
  <c r="AF8" i="36"/>
  <c r="AF9" i="36"/>
  <c r="AF14" i="36"/>
  <c r="AE152" i="32" s="1"/>
  <c r="AF16" i="36"/>
  <c r="BC12" i="36"/>
  <c r="BB12" i="36"/>
  <c r="BA12" i="36"/>
  <c r="AZ12" i="36"/>
  <c r="AY12" i="36"/>
  <c r="AX12" i="36"/>
  <c r="AW12" i="36"/>
  <c r="AV155" i="32" s="1"/>
  <c r="AV12" i="36"/>
  <c r="AU12" i="36"/>
  <c r="AT12" i="36"/>
  <c r="AS12" i="36"/>
  <c r="AR12" i="36"/>
  <c r="AQ12" i="36"/>
  <c r="AP12" i="36"/>
  <c r="AO12" i="36"/>
  <c r="AN155" i="32" s="1"/>
  <c r="AN12" i="36"/>
  <c r="AM12" i="36"/>
  <c r="AL12" i="36"/>
  <c r="AK12" i="36"/>
  <c r="AJ12" i="36"/>
  <c r="AI12" i="36"/>
  <c r="AH12" i="36"/>
  <c r="AG12" i="36"/>
  <c r="AF155" i="32" s="1"/>
  <c r="AF12" i="36"/>
  <c r="BC7" i="38"/>
  <c r="BC8" i="38"/>
  <c r="BC9" i="38"/>
  <c r="BC13" i="38"/>
  <c r="BC15" i="38"/>
  <c r="BB7" i="38"/>
  <c r="BB8" i="38"/>
  <c r="BB9" i="38"/>
  <c r="BB13" i="38"/>
  <c r="BB15" i="38"/>
  <c r="BA7" i="38"/>
  <c r="BA8" i="38"/>
  <c r="BA9" i="38"/>
  <c r="BA13" i="38"/>
  <c r="BA15" i="38"/>
  <c r="AZ7" i="38"/>
  <c r="AZ8" i="38"/>
  <c r="AZ9" i="38"/>
  <c r="AZ13" i="38"/>
  <c r="AZ15" i="38"/>
  <c r="AY7" i="38"/>
  <c r="AY8" i="38"/>
  <c r="AY9" i="38"/>
  <c r="AY13" i="38"/>
  <c r="AY15" i="38"/>
  <c r="AX7" i="38"/>
  <c r="AX8" i="38"/>
  <c r="AX9" i="38"/>
  <c r="AX13" i="38"/>
  <c r="AX15" i="38"/>
  <c r="AW7" i="38"/>
  <c r="AW8" i="38"/>
  <c r="AW9" i="38"/>
  <c r="AW13" i="38"/>
  <c r="AW15" i="38"/>
  <c r="AV7" i="38"/>
  <c r="AV8" i="38"/>
  <c r="AV9" i="38"/>
  <c r="AV13" i="38"/>
  <c r="AV15" i="38"/>
  <c r="AU7" i="38"/>
  <c r="AU8" i="38"/>
  <c r="AU9" i="38"/>
  <c r="AU13" i="38"/>
  <c r="AU15" i="38"/>
  <c r="AT7" i="38"/>
  <c r="AT8" i="38"/>
  <c r="AT9" i="38"/>
  <c r="AT13" i="38"/>
  <c r="AT15" i="38"/>
  <c r="AS7" i="38"/>
  <c r="AS8" i="38"/>
  <c r="AS9" i="38"/>
  <c r="AS13" i="38"/>
  <c r="AS15" i="38"/>
  <c r="AR7" i="38"/>
  <c r="AR8" i="38"/>
  <c r="AR9" i="38"/>
  <c r="AR13" i="38"/>
  <c r="AR15" i="38"/>
  <c r="AQ7" i="38"/>
  <c r="AQ8" i="38"/>
  <c r="AQ9" i="38"/>
  <c r="AQ13" i="38"/>
  <c r="AQ15" i="38"/>
  <c r="AP7" i="38"/>
  <c r="AP8" i="38"/>
  <c r="AP9" i="38"/>
  <c r="AP13" i="38"/>
  <c r="AP15" i="38"/>
  <c r="AO7" i="38"/>
  <c r="AO8" i="38"/>
  <c r="AO9" i="38"/>
  <c r="AO13" i="38"/>
  <c r="AO15" i="38"/>
  <c r="AN7" i="38"/>
  <c r="AN8" i="38"/>
  <c r="AN9" i="38"/>
  <c r="AN13" i="38"/>
  <c r="AN15" i="38"/>
  <c r="AM7" i="38"/>
  <c r="AM8" i="38"/>
  <c r="AM9" i="38"/>
  <c r="AM13" i="38"/>
  <c r="AM15" i="38"/>
  <c r="AL7" i="38"/>
  <c r="AL8" i="38"/>
  <c r="AL9" i="38"/>
  <c r="AL13" i="38"/>
  <c r="AL15" i="38"/>
  <c r="AK7" i="38"/>
  <c r="AK8" i="38"/>
  <c r="AK9" i="38"/>
  <c r="AK13" i="38"/>
  <c r="AK15" i="38"/>
  <c r="AJ7" i="38"/>
  <c r="AJ8" i="38"/>
  <c r="AJ9" i="38"/>
  <c r="AJ13" i="38"/>
  <c r="AJ15" i="38"/>
  <c r="AI7" i="38"/>
  <c r="AI8" i="38"/>
  <c r="AI9" i="38"/>
  <c r="AI13" i="38"/>
  <c r="AI15" i="38"/>
  <c r="AH7" i="38"/>
  <c r="AH8" i="38"/>
  <c r="AH9" i="38"/>
  <c r="AH13" i="38"/>
  <c r="AH15" i="38"/>
  <c r="AG7" i="38"/>
  <c r="AG8" i="38"/>
  <c r="AG9" i="38"/>
  <c r="AG13" i="38"/>
  <c r="AG15" i="38"/>
  <c r="AF7" i="38"/>
  <c r="AF8" i="38"/>
  <c r="AF9" i="38"/>
  <c r="AF13" i="38"/>
  <c r="AF15" i="38"/>
  <c r="BC11" i="38"/>
  <c r="BB11" i="38"/>
  <c r="BA11" i="38"/>
  <c r="AZ11" i="38"/>
  <c r="AY11" i="38"/>
  <c r="AX11" i="38"/>
  <c r="AW11" i="38"/>
  <c r="AV11" i="38"/>
  <c r="AU11" i="38"/>
  <c r="AT11" i="38"/>
  <c r="AS11" i="38"/>
  <c r="AR11" i="38"/>
  <c r="AQ11" i="38"/>
  <c r="AP11" i="38"/>
  <c r="AO11" i="38"/>
  <c r="AN11" i="38"/>
  <c r="AM11" i="38"/>
  <c r="AL11" i="38"/>
  <c r="AK11" i="38"/>
  <c r="AJ11" i="38"/>
  <c r="AI11" i="38"/>
  <c r="AH11" i="38"/>
  <c r="AG11" i="38"/>
  <c r="AF11" i="38"/>
  <c r="BC7" i="40"/>
  <c r="BC8" i="40"/>
  <c r="BC9" i="40"/>
  <c r="BC13" i="40"/>
  <c r="BB7" i="40"/>
  <c r="BB8" i="40"/>
  <c r="BB9" i="40"/>
  <c r="BB13" i="40"/>
  <c r="BA7" i="40"/>
  <c r="BA8" i="40"/>
  <c r="BA9" i="40"/>
  <c r="BA13" i="40"/>
  <c r="AZ7" i="40"/>
  <c r="AZ8" i="40"/>
  <c r="AZ9" i="40"/>
  <c r="AZ13" i="40"/>
  <c r="AY7" i="40"/>
  <c r="AY8" i="40"/>
  <c r="AY9" i="40"/>
  <c r="AY13" i="40"/>
  <c r="AX7" i="40"/>
  <c r="AX8" i="40"/>
  <c r="AX9" i="40"/>
  <c r="AX13" i="40"/>
  <c r="AW7" i="40"/>
  <c r="AW8" i="40"/>
  <c r="AW9" i="40"/>
  <c r="AW13" i="40"/>
  <c r="AV7" i="40"/>
  <c r="AV8" i="40"/>
  <c r="AV9" i="40"/>
  <c r="AV13" i="40"/>
  <c r="AU7" i="40"/>
  <c r="AU8" i="40"/>
  <c r="AU9" i="40"/>
  <c r="AU13" i="40"/>
  <c r="AT7" i="40"/>
  <c r="AT8" i="40"/>
  <c r="AT9" i="40"/>
  <c r="AT13" i="40"/>
  <c r="AS7" i="40"/>
  <c r="AS8" i="40"/>
  <c r="AS9" i="40"/>
  <c r="AS13" i="40"/>
  <c r="AR7" i="40"/>
  <c r="AR8" i="40"/>
  <c r="AR9" i="40"/>
  <c r="AR13" i="40"/>
  <c r="AQ7" i="40"/>
  <c r="AQ8" i="40"/>
  <c r="AQ9" i="40"/>
  <c r="AQ13" i="40"/>
  <c r="AP7" i="40"/>
  <c r="AP8" i="40"/>
  <c r="AP9" i="40"/>
  <c r="AP13" i="40"/>
  <c r="AO7" i="40"/>
  <c r="AO8" i="40"/>
  <c r="AO9" i="40"/>
  <c r="AO13" i="40"/>
  <c r="AN7" i="40"/>
  <c r="AN8" i="40"/>
  <c r="AN9" i="40"/>
  <c r="AN13" i="40"/>
  <c r="AM7" i="40"/>
  <c r="AM8" i="40"/>
  <c r="AM9" i="40"/>
  <c r="AM13" i="40"/>
  <c r="AL7" i="40"/>
  <c r="AL8" i="40"/>
  <c r="AL9" i="40"/>
  <c r="AL13" i="40"/>
  <c r="AK7" i="40"/>
  <c r="AK8" i="40"/>
  <c r="AK9" i="40"/>
  <c r="AK13" i="40"/>
  <c r="AJ7" i="40"/>
  <c r="AJ8" i="40"/>
  <c r="AJ9" i="40"/>
  <c r="AJ13" i="40"/>
  <c r="AI7" i="40"/>
  <c r="AI8" i="40"/>
  <c r="AI9" i="40"/>
  <c r="AI13" i="40"/>
  <c r="AH7" i="40"/>
  <c r="AH8" i="40"/>
  <c r="AH9" i="40"/>
  <c r="AH13" i="40"/>
  <c r="AG7" i="40"/>
  <c r="AG8" i="40"/>
  <c r="AG9" i="40"/>
  <c r="AG13" i="40"/>
  <c r="AF7" i="40"/>
  <c r="AF8" i="40"/>
  <c r="AF9" i="40"/>
  <c r="AF13" i="40"/>
  <c r="BC11" i="40"/>
  <c r="BB11" i="40"/>
  <c r="BA11" i="40"/>
  <c r="AZ11" i="40"/>
  <c r="AY11" i="40"/>
  <c r="AX11" i="40"/>
  <c r="AW11" i="40"/>
  <c r="AV11" i="40"/>
  <c r="AU11" i="40"/>
  <c r="AT11" i="40"/>
  <c r="AS11" i="40"/>
  <c r="AR11" i="40"/>
  <c r="AQ11" i="40"/>
  <c r="AP11" i="40"/>
  <c r="AO11" i="40"/>
  <c r="AN189" i="32" s="1"/>
  <c r="AN11" i="40"/>
  <c r="AM11" i="40"/>
  <c r="AL11" i="40"/>
  <c r="AK11" i="40"/>
  <c r="AJ11" i="40"/>
  <c r="AI11" i="40"/>
  <c r="AH11" i="40"/>
  <c r="AG11" i="40"/>
  <c r="AF189" i="32" s="1"/>
  <c r="AF11" i="40"/>
  <c r="BC7" i="39"/>
  <c r="BC8" i="39"/>
  <c r="BC9" i="39"/>
  <c r="BC15" i="39"/>
  <c r="BB7" i="39"/>
  <c r="BB8" i="39"/>
  <c r="BB9" i="39"/>
  <c r="BB15" i="39"/>
  <c r="BA7" i="39"/>
  <c r="BA8" i="39"/>
  <c r="BA9" i="39"/>
  <c r="BA15" i="39"/>
  <c r="AZ7" i="39"/>
  <c r="AZ8" i="39"/>
  <c r="AZ9" i="39"/>
  <c r="AZ15" i="39"/>
  <c r="AY7" i="39"/>
  <c r="AY8" i="39"/>
  <c r="AY9" i="39"/>
  <c r="AY15" i="39"/>
  <c r="AX7" i="39"/>
  <c r="AX8" i="39"/>
  <c r="AX9" i="39"/>
  <c r="AX15" i="39"/>
  <c r="AW7" i="39"/>
  <c r="AW8" i="39"/>
  <c r="AW9" i="39"/>
  <c r="AW15" i="39"/>
  <c r="AV7" i="39"/>
  <c r="AV8" i="39"/>
  <c r="AV9" i="39"/>
  <c r="AV15" i="39"/>
  <c r="AU7" i="39"/>
  <c r="AU8" i="39"/>
  <c r="AU9" i="39"/>
  <c r="AU15" i="39"/>
  <c r="AT7" i="39"/>
  <c r="AT8" i="39"/>
  <c r="AT9" i="39"/>
  <c r="AT15" i="39"/>
  <c r="AS7" i="39"/>
  <c r="AS8" i="39"/>
  <c r="AS9" i="39"/>
  <c r="AS15" i="39"/>
  <c r="AR7" i="39"/>
  <c r="AR8" i="39"/>
  <c r="AR9" i="39"/>
  <c r="AR15" i="39"/>
  <c r="AQ7" i="39"/>
  <c r="AQ8" i="39"/>
  <c r="AQ9" i="39"/>
  <c r="AQ15" i="39"/>
  <c r="AP7" i="39"/>
  <c r="AP8" i="39"/>
  <c r="AP9" i="39"/>
  <c r="AP15" i="39"/>
  <c r="AO7" i="39"/>
  <c r="AO8" i="39"/>
  <c r="AO9" i="39"/>
  <c r="AO15" i="39"/>
  <c r="AN7" i="39"/>
  <c r="AN8" i="39"/>
  <c r="AN9" i="39"/>
  <c r="AN15" i="39"/>
  <c r="AM7" i="39"/>
  <c r="AM8" i="39"/>
  <c r="AM9" i="39"/>
  <c r="AM15" i="39"/>
  <c r="AL7" i="39"/>
  <c r="AL8" i="39"/>
  <c r="AL9" i="39"/>
  <c r="AL15" i="39"/>
  <c r="AK7" i="39"/>
  <c r="AK8" i="39"/>
  <c r="AK9" i="39"/>
  <c r="AK15" i="39"/>
  <c r="AJ7" i="39"/>
  <c r="AJ8" i="39"/>
  <c r="AJ9" i="39"/>
  <c r="AJ15" i="39"/>
  <c r="AI7" i="39"/>
  <c r="AI8" i="39"/>
  <c r="AI9" i="39"/>
  <c r="AI15" i="39"/>
  <c r="AH7" i="39"/>
  <c r="AH8" i="39"/>
  <c r="AH9" i="39"/>
  <c r="AH15" i="39"/>
  <c r="AG7" i="39"/>
  <c r="AG8" i="39"/>
  <c r="AG9" i="39"/>
  <c r="AG15" i="39"/>
  <c r="AF7" i="39"/>
  <c r="AF8" i="39"/>
  <c r="AF9" i="39"/>
  <c r="AF15" i="39"/>
  <c r="BC12" i="39"/>
  <c r="BC13" i="39"/>
  <c r="BB12" i="39"/>
  <c r="BB13" i="39"/>
  <c r="BA12" i="39"/>
  <c r="BA13" i="39"/>
  <c r="AZ12" i="39"/>
  <c r="AY174" i="32" s="1"/>
  <c r="AZ13" i="39"/>
  <c r="AY12" i="39"/>
  <c r="AY13" i="39"/>
  <c r="AX12" i="39"/>
  <c r="AX13" i="39"/>
  <c r="AW12" i="39"/>
  <c r="AW13" i="39"/>
  <c r="AV12" i="39"/>
  <c r="AU174" i="32" s="1"/>
  <c r="AV13" i="39"/>
  <c r="AU12" i="39"/>
  <c r="AU13" i="39"/>
  <c r="AT12" i="39"/>
  <c r="AT13" i="39"/>
  <c r="AS12" i="39"/>
  <c r="AS13" i="39"/>
  <c r="AR12" i="39"/>
  <c r="AQ174" i="32" s="1"/>
  <c r="AR13" i="39"/>
  <c r="AQ12" i="39"/>
  <c r="AQ13" i="39"/>
  <c r="AP12" i="39"/>
  <c r="AP13" i="39"/>
  <c r="AO12" i="39"/>
  <c r="AO13" i="39"/>
  <c r="AN12" i="39"/>
  <c r="AM174" i="32" s="1"/>
  <c r="AN13" i="39"/>
  <c r="AM12" i="39"/>
  <c r="AM13" i="39"/>
  <c r="AL12" i="39"/>
  <c r="AL13" i="39"/>
  <c r="AK12" i="39"/>
  <c r="AK13" i="39"/>
  <c r="AJ12" i="39"/>
  <c r="AI174" i="32" s="1"/>
  <c r="AJ13" i="39"/>
  <c r="AI12" i="39"/>
  <c r="AI13" i="39"/>
  <c r="AH12" i="39"/>
  <c r="AH13" i="39"/>
  <c r="AG12" i="39"/>
  <c r="AG13" i="39"/>
  <c r="AF12" i="39"/>
  <c r="AE174" i="32" s="1"/>
  <c r="AF13" i="39"/>
  <c r="BC7" i="22"/>
  <c r="BC8" i="22"/>
  <c r="BC9" i="22"/>
  <c r="BC22" i="22"/>
  <c r="BB104" i="32" s="1"/>
  <c r="BC24" i="22"/>
  <c r="BC25" i="22"/>
  <c r="BB106" i="32" s="1"/>
  <c r="BC26" i="22"/>
  <c r="BB7" i="22"/>
  <c r="BB8" i="22"/>
  <c r="BB9" i="22"/>
  <c r="BB22" i="22"/>
  <c r="BA104" i="32" s="1"/>
  <c r="BB24" i="22"/>
  <c r="BB25" i="22"/>
  <c r="BA106" i="32" s="1"/>
  <c r="BB26" i="22"/>
  <c r="BA7" i="22"/>
  <c r="BA8" i="22"/>
  <c r="BA9" i="22"/>
  <c r="BA22" i="22"/>
  <c r="AZ104" i="32" s="1"/>
  <c r="BA24" i="22"/>
  <c r="BA25" i="22"/>
  <c r="AZ106" i="32" s="1"/>
  <c r="BA26" i="22"/>
  <c r="AZ7" i="22"/>
  <c r="AZ8" i="22"/>
  <c r="AZ9" i="22"/>
  <c r="AZ22" i="22"/>
  <c r="AY104" i="32" s="1"/>
  <c r="AZ24" i="22"/>
  <c r="AZ25" i="22"/>
  <c r="AY106" i="32" s="1"/>
  <c r="AZ26" i="22"/>
  <c r="AY7" i="22"/>
  <c r="AY8" i="22"/>
  <c r="AY9" i="22"/>
  <c r="AY22" i="22"/>
  <c r="AX104" i="32" s="1"/>
  <c r="AY24" i="22"/>
  <c r="AY25" i="22"/>
  <c r="AX106" i="32" s="1"/>
  <c r="AY26" i="22"/>
  <c r="AX7" i="22"/>
  <c r="AX8" i="22"/>
  <c r="AX9" i="22"/>
  <c r="AX22" i="22"/>
  <c r="AW104" i="32" s="1"/>
  <c r="AX24" i="22"/>
  <c r="AX25" i="22"/>
  <c r="AW106" i="32" s="1"/>
  <c r="AX26" i="22"/>
  <c r="AW7" i="22"/>
  <c r="AW8" i="22"/>
  <c r="AW9" i="22"/>
  <c r="AW22" i="22"/>
  <c r="AV104" i="32" s="1"/>
  <c r="AW24" i="22"/>
  <c r="AW25" i="22"/>
  <c r="AV106" i="32" s="1"/>
  <c r="AW26" i="22"/>
  <c r="AV7" i="22"/>
  <c r="AV8" i="22"/>
  <c r="AV9" i="22"/>
  <c r="AV22" i="22"/>
  <c r="AU104" i="32" s="1"/>
  <c r="AV24" i="22"/>
  <c r="AV25" i="22"/>
  <c r="AU106" i="32" s="1"/>
  <c r="AV26" i="22"/>
  <c r="AU7" i="22"/>
  <c r="AU8" i="22"/>
  <c r="AU9" i="22"/>
  <c r="AU22" i="22"/>
  <c r="AT104" i="32" s="1"/>
  <c r="AU24" i="22"/>
  <c r="AU25" i="22"/>
  <c r="AT106" i="32" s="1"/>
  <c r="AU26" i="22"/>
  <c r="AT7" i="22"/>
  <c r="AT8" i="22"/>
  <c r="AT9" i="22"/>
  <c r="AT22" i="22"/>
  <c r="AS104" i="32" s="1"/>
  <c r="AT24" i="22"/>
  <c r="AT25" i="22"/>
  <c r="AS106" i="32" s="1"/>
  <c r="AT26" i="22"/>
  <c r="AS7" i="22"/>
  <c r="AS8" i="22"/>
  <c r="AS9" i="22"/>
  <c r="AS22" i="22"/>
  <c r="AR104" i="32" s="1"/>
  <c r="AS24" i="22"/>
  <c r="AS25" i="22"/>
  <c r="AR106" i="32" s="1"/>
  <c r="AS26" i="22"/>
  <c r="AR7" i="22"/>
  <c r="AR8" i="22"/>
  <c r="AR9" i="22"/>
  <c r="AR22" i="22"/>
  <c r="AQ104" i="32" s="1"/>
  <c r="AR24" i="22"/>
  <c r="AR25" i="22"/>
  <c r="AQ106" i="32" s="1"/>
  <c r="AR26" i="22"/>
  <c r="AQ7" i="22"/>
  <c r="AQ8" i="22"/>
  <c r="AQ9" i="22"/>
  <c r="AQ22" i="22"/>
  <c r="AP104" i="32" s="1"/>
  <c r="AQ24" i="22"/>
  <c r="AQ25" i="22"/>
  <c r="AP106" i="32" s="1"/>
  <c r="AQ26" i="22"/>
  <c r="AP7" i="22"/>
  <c r="AP8" i="22"/>
  <c r="AP9" i="22"/>
  <c r="AP22" i="22"/>
  <c r="AO104" i="32" s="1"/>
  <c r="AP24" i="22"/>
  <c r="AP25" i="22"/>
  <c r="AO106" i="32" s="1"/>
  <c r="AP26" i="22"/>
  <c r="AO7" i="22"/>
  <c r="AO8" i="22"/>
  <c r="AO9" i="22"/>
  <c r="AO22" i="22"/>
  <c r="AN104" i="32" s="1"/>
  <c r="AO24" i="22"/>
  <c r="AO25" i="22"/>
  <c r="AN106" i="32" s="1"/>
  <c r="AO26" i="22"/>
  <c r="AN7" i="22"/>
  <c r="AN8" i="22"/>
  <c r="AN9" i="22"/>
  <c r="AN22" i="22"/>
  <c r="AM104" i="32" s="1"/>
  <c r="AN24" i="22"/>
  <c r="AN25" i="22"/>
  <c r="AM106" i="32" s="1"/>
  <c r="AN26" i="22"/>
  <c r="AM7" i="22"/>
  <c r="AM8" i="22"/>
  <c r="AM9" i="22"/>
  <c r="AM22" i="22"/>
  <c r="AL104" i="32" s="1"/>
  <c r="AM24" i="22"/>
  <c r="AM25" i="22"/>
  <c r="AL106" i="32" s="1"/>
  <c r="AM26" i="22"/>
  <c r="AL7" i="22"/>
  <c r="AL8" i="22"/>
  <c r="AL9" i="22"/>
  <c r="AL22" i="22"/>
  <c r="AK104" i="32" s="1"/>
  <c r="AL24" i="22"/>
  <c r="AL25" i="22"/>
  <c r="AK106" i="32" s="1"/>
  <c r="AL26" i="22"/>
  <c r="AK7" i="22"/>
  <c r="AK8" i="22"/>
  <c r="AK9" i="22"/>
  <c r="AK22" i="22"/>
  <c r="AJ104" i="32" s="1"/>
  <c r="AK24" i="22"/>
  <c r="AK25" i="22"/>
  <c r="AJ106" i="32" s="1"/>
  <c r="AK26" i="22"/>
  <c r="AJ7" i="22"/>
  <c r="AJ8" i="22"/>
  <c r="AJ9" i="22"/>
  <c r="AJ22" i="22"/>
  <c r="AI104" i="32" s="1"/>
  <c r="AJ24" i="22"/>
  <c r="AJ25" i="22"/>
  <c r="AI106" i="32" s="1"/>
  <c r="AJ26" i="22"/>
  <c r="AI7" i="22"/>
  <c r="AI8" i="22"/>
  <c r="AI9" i="22"/>
  <c r="AI22" i="22"/>
  <c r="AH104" i="32" s="1"/>
  <c r="AI24" i="22"/>
  <c r="AI25" i="22"/>
  <c r="AH106" i="32" s="1"/>
  <c r="AI26" i="22"/>
  <c r="AH7" i="22"/>
  <c r="AH8" i="22"/>
  <c r="AH9" i="22"/>
  <c r="AH22" i="22"/>
  <c r="AG104" i="32" s="1"/>
  <c r="AH24" i="22"/>
  <c r="AH25" i="22"/>
  <c r="AG106" i="32" s="1"/>
  <c r="AH26" i="22"/>
  <c r="AG7" i="22"/>
  <c r="AG8" i="22"/>
  <c r="AG9" i="22"/>
  <c r="AG22" i="22"/>
  <c r="AF104" i="32" s="1"/>
  <c r="AG24" i="22"/>
  <c r="AG25" i="22"/>
  <c r="AF106" i="32" s="1"/>
  <c r="AG26" i="22"/>
  <c r="AF7" i="22"/>
  <c r="AF8" i="22"/>
  <c r="AF9" i="22"/>
  <c r="AF22" i="22"/>
  <c r="AE104" i="32" s="1"/>
  <c r="AF24" i="22"/>
  <c r="AF25" i="22"/>
  <c r="AE106" i="32" s="1"/>
  <c r="AF26" i="22"/>
  <c r="BC12" i="22"/>
  <c r="BC13" i="22"/>
  <c r="BB107" i="32" s="1"/>
  <c r="BC14" i="22"/>
  <c r="BC15" i="22"/>
  <c r="BC16" i="22"/>
  <c r="BC17" i="22"/>
  <c r="BB108" i="32" s="1"/>
  <c r="BC18" i="22"/>
  <c r="BB109" i="32" s="1"/>
  <c r="BC19" i="22"/>
  <c r="BC20" i="22"/>
  <c r="BB110" i="32" s="1"/>
  <c r="BB12" i="22"/>
  <c r="BB13" i="22"/>
  <c r="BA107" i="32" s="1"/>
  <c r="BB14" i="22"/>
  <c r="BB15" i="22"/>
  <c r="BB16" i="22"/>
  <c r="BB17" i="22"/>
  <c r="BA108" i="32" s="1"/>
  <c r="BB18" i="22"/>
  <c r="BA109" i="32" s="1"/>
  <c r="BB19" i="22"/>
  <c r="BB20" i="22"/>
  <c r="BA110" i="32" s="1"/>
  <c r="BA12" i="22"/>
  <c r="BA13" i="22"/>
  <c r="AZ107" i="32" s="1"/>
  <c r="BA14" i="22"/>
  <c r="BA15" i="22"/>
  <c r="BA16" i="22"/>
  <c r="BA17" i="22"/>
  <c r="AZ108" i="32" s="1"/>
  <c r="BA18" i="22"/>
  <c r="AZ109" i="32" s="1"/>
  <c r="BA19" i="22"/>
  <c r="BA20" i="22"/>
  <c r="AZ110" i="32" s="1"/>
  <c r="AZ12" i="22"/>
  <c r="AZ13" i="22"/>
  <c r="AY107" i="32" s="1"/>
  <c r="AZ14" i="22"/>
  <c r="AZ15" i="22"/>
  <c r="AZ16" i="22"/>
  <c r="AZ17" i="22"/>
  <c r="AY108" i="32" s="1"/>
  <c r="AZ18" i="22"/>
  <c r="AY109" i="32" s="1"/>
  <c r="AZ19" i="22"/>
  <c r="AZ20" i="22"/>
  <c r="AY110" i="32" s="1"/>
  <c r="AY12" i="22"/>
  <c r="AY13" i="22"/>
  <c r="AX107" i="32" s="1"/>
  <c r="AY14" i="22"/>
  <c r="AY15" i="22"/>
  <c r="AY16" i="22"/>
  <c r="AY17" i="22"/>
  <c r="AX108" i="32" s="1"/>
  <c r="AY18" i="22"/>
  <c r="AX109" i="32" s="1"/>
  <c r="AY19" i="22"/>
  <c r="AY20" i="22"/>
  <c r="AX110" i="32" s="1"/>
  <c r="AX12" i="22"/>
  <c r="AX13" i="22"/>
  <c r="AW107" i="32" s="1"/>
  <c r="AX14" i="22"/>
  <c r="AX15" i="22"/>
  <c r="AX16" i="22"/>
  <c r="AX17" i="22"/>
  <c r="AW108" i="32" s="1"/>
  <c r="AX18" i="22"/>
  <c r="AW109" i="32" s="1"/>
  <c r="AX19" i="22"/>
  <c r="AX20" i="22"/>
  <c r="AW110" i="32" s="1"/>
  <c r="AW12" i="22"/>
  <c r="AW13" i="22"/>
  <c r="AV107" i="32" s="1"/>
  <c r="AW14" i="22"/>
  <c r="AW15" i="22"/>
  <c r="AW16" i="22"/>
  <c r="AW17" i="22"/>
  <c r="AV108" i="32" s="1"/>
  <c r="AW18" i="22"/>
  <c r="AV109" i="32" s="1"/>
  <c r="AW19" i="22"/>
  <c r="AW20" i="22"/>
  <c r="AV110" i="32" s="1"/>
  <c r="AV12" i="22"/>
  <c r="AV13" i="22"/>
  <c r="AU107" i="32" s="1"/>
  <c r="AV14" i="22"/>
  <c r="AV15" i="22"/>
  <c r="AV16" i="22"/>
  <c r="AV17" i="22"/>
  <c r="AU108" i="32" s="1"/>
  <c r="AV18" i="22"/>
  <c r="AU109" i="32" s="1"/>
  <c r="AV19" i="22"/>
  <c r="AV20" i="22"/>
  <c r="AU110" i="32" s="1"/>
  <c r="AU12" i="22"/>
  <c r="AU13" i="22"/>
  <c r="AT107" i="32" s="1"/>
  <c r="AU14" i="22"/>
  <c r="AU15" i="22"/>
  <c r="AU16" i="22"/>
  <c r="AU17" i="22"/>
  <c r="AT108" i="32" s="1"/>
  <c r="AU18" i="22"/>
  <c r="AT109" i="32" s="1"/>
  <c r="AU19" i="22"/>
  <c r="AU20" i="22"/>
  <c r="AT110" i="32" s="1"/>
  <c r="AT12" i="22"/>
  <c r="AT13" i="22"/>
  <c r="AS107" i="32" s="1"/>
  <c r="AT14" i="22"/>
  <c r="AT15" i="22"/>
  <c r="AT16" i="22"/>
  <c r="AT17" i="22"/>
  <c r="AS108" i="32" s="1"/>
  <c r="AT18" i="22"/>
  <c r="AS109" i="32" s="1"/>
  <c r="AT20" i="22"/>
  <c r="AS110" i="32" s="1"/>
  <c r="AS12" i="22"/>
  <c r="AS13" i="22"/>
  <c r="AR107" i="32" s="1"/>
  <c r="AS14" i="22"/>
  <c r="AS15" i="22"/>
  <c r="AS16" i="22"/>
  <c r="AS17" i="22"/>
  <c r="AR108" i="32" s="1"/>
  <c r="AS18" i="22"/>
  <c r="AR109" i="32" s="1"/>
  <c r="AS19" i="22"/>
  <c r="AS20" i="22"/>
  <c r="AR110" i="32" s="1"/>
  <c r="AR12" i="22"/>
  <c r="AR13" i="22"/>
  <c r="AQ107" i="32" s="1"/>
  <c r="AR14" i="22"/>
  <c r="AR15" i="22"/>
  <c r="AR16" i="22"/>
  <c r="AR17" i="22"/>
  <c r="AQ108" i="32" s="1"/>
  <c r="AR18" i="22"/>
  <c r="AQ109" i="32" s="1"/>
  <c r="AR19" i="22"/>
  <c r="AR20" i="22"/>
  <c r="AQ110" i="32" s="1"/>
  <c r="AQ12" i="22"/>
  <c r="AQ13" i="22"/>
  <c r="AP107" i="32" s="1"/>
  <c r="AQ14" i="22"/>
  <c r="AQ15" i="22"/>
  <c r="AQ16" i="22"/>
  <c r="AQ17" i="22"/>
  <c r="AP108" i="32" s="1"/>
  <c r="AQ18" i="22"/>
  <c r="AP109" i="32" s="1"/>
  <c r="AQ19" i="22"/>
  <c r="AQ20" i="22"/>
  <c r="AP110" i="32" s="1"/>
  <c r="AP12" i="22"/>
  <c r="AP13" i="22"/>
  <c r="AO107" i="32" s="1"/>
  <c r="AP14" i="22"/>
  <c r="AP15" i="22"/>
  <c r="AP16" i="22"/>
  <c r="AP17" i="22"/>
  <c r="AO108" i="32" s="1"/>
  <c r="AP18" i="22"/>
  <c r="AO109" i="32" s="1"/>
  <c r="AP19" i="22"/>
  <c r="AP20" i="22"/>
  <c r="AO110" i="32" s="1"/>
  <c r="AO12" i="22"/>
  <c r="AO13" i="22"/>
  <c r="AN107" i="32" s="1"/>
  <c r="AO14" i="22"/>
  <c r="AO15" i="22"/>
  <c r="AO16" i="22"/>
  <c r="AO17" i="22"/>
  <c r="AN108" i="32" s="1"/>
  <c r="AO18" i="22"/>
  <c r="AN109" i="32" s="1"/>
  <c r="AO19" i="22"/>
  <c r="AO20" i="22"/>
  <c r="AN110" i="32" s="1"/>
  <c r="AN12" i="22"/>
  <c r="AN13" i="22"/>
  <c r="AM107" i="32" s="1"/>
  <c r="AN14" i="22"/>
  <c r="AN15" i="22"/>
  <c r="AN16" i="22"/>
  <c r="AN17" i="22"/>
  <c r="AM108" i="32" s="1"/>
  <c r="AN18" i="22"/>
  <c r="AM109" i="32" s="1"/>
  <c r="AN19" i="22"/>
  <c r="AN20" i="22"/>
  <c r="AM110" i="32" s="1"/>
  <c r="AM12" i="22"/>
  <c r="AM13" i="22"/>
  <c r="AL107" i="32" s="1"/>
  <c r="AM14" i="22"/>
  <c r="AM15" i="22"/>
  <c r="AM16" i="22"/>
  <c r="AM17" i="22"/>
  <c r="AL108" i="32" s="1"/>
  <c r="AM18" i="22"/>
  <c r="AL109" i="32" s="1"/>
  <c r="AM19" i="22"/>
  <c r="AM20" i="22"/>
  <c r="AL110" i="32" s="1"/>
  <c r="AL12" i="22"/>
  <c r="AL13" i="22"/>
  <c r="AK107" i="32" s="1"/>
  <c r="AL14" i="22"/>
  <c r="AL15" i="22"/>
  <c r="AL16" i="22"/>
  <c r="AL17" i="22"/>
  <c r="AK108" i="32" s="1"/>
  <c r="AL18" i="22"/>
  <c r="AK109" i="32" s="1"/>
  <c r="AL19" i="22"/>
  <c r="AL20" i="22"/>
  <c r="AK110" i="32" s="1"/>
  <c r="AK12" i="22"/>
  <c r="AK13" i="22"/>
  <c r="AJ107" i="32" s="1"/>
  <c r="AK14" i="22"/>
  <c r="AK15" i="22"/>
  <c r="AK16" i="22"/>
  <c r="AK17" i="22"/>
  <c r="AJ108" i="32" s="1"/>
  <c r="AK18" i="22"/>
  <c r="AJ109" i="32" s="1"/>
  <c r="AK19" i="22"/>
  <c r="AK20" i="22"/>
  <c r="AJ110" i="32" s="1"/>
  <c r="AJ12" i="22"/>
  <c r="AJ13" i="22"/>
  <c r="AI107" i="32" s="1"/>
  <c r="AJ14" i="22"/>
  <c r="AJ15" i="22"/>
  <c r="AJ16" i="22"/>
  <c r="AJ17" i="22"/>
  <c r="AI108" i="32" s="1"/>
  <c r="AJ18" i="22"/>
  <c r="AI109" i="32" s="1"/>
  <c r="AJ19" i="22"/>
  <c r="AJ20" i="22"/>
  <c r="AI110" i="32" s="1"/>
  <c r="AI12" i="22"/>
  <c r="AI13" i="22"/>
  <c r="AH107" i="32" s="1"/>
  <c r="AI14" i="22"/>
  <c r="AI15" i="22"/>
  <c r="AI16" i="22"/>
  <c r="AI17" i="22"/>
  <c r="AH108" i="32" s="1"/>
  <c r="AI18" i="22"/>
  <c r="AH109" i="32" s="1"/>
  <c r="AI19" i="22"/>
  <c r="AI20" i="22"/>
  <c r="AH110" i="32" s="1"/>
  <c r="AH12" i="22"/>
  <c r="AH13" i="22"/>
  <c r="AG107" i="32" s="1"/>
  <c r="AH14" i="22"/>
  <c r="AH15" i="22"/>
  <c r="AH16" i="22"/>
  <c r="AH17" i="22"/>
  <c r="AG108" i="32" s="1"/>
  <c r="AH18" i="22"/>
  <c r="AG109" i="32" s="1"/>
  <c r="AH19" i="22"/>
  <c r="AH20" i="22"/>
  <c r="AG110" i="32" s="1"/>
  <c r="AG12" i="22"/>
  <c r="AG13" i="22"/>
  <c r="AF107" i="32" s="1"/>
  <c r="AG14" i="22"/>
  <c r="AG15" i="22"/>
  <c r="AG16" i="22"/>
  <c r="AG17" i="22"/>
  <c r="AF108" i="32" s="1"/>
  <c r="AG18" i="22"/>
  <c r="AF109" i="32" s="1"/>
  <c r="AG19" i="22"/>
  <c r="AG20" i="22"/>
  <c r="AF110" i="32" s="1"/>
  <c r="AF12" i="22"/>
  <c r="AF13" i="22"/>
  <c r="AE107" i="32" s="1"/>
  <c r="AF14" i="22"/>
  <c r="AF15" i="22"/>
  <c r="AF16" i="22"/>
  <c r="AF17" i="22"/>
  <c r="AE108" i="32" s="1"/>
  <c r="AF18" i="22"/>
  <c r="AE109" i="32" s="1"/>
  <c r="AF19" i="22"/>
  <c r="AF20" i="22"/>
  <c r="AE110" i="32" s="1"/>
  <c r="AE15" i="39"/>
  <c r="AE13" i="39"/>
  <c r="AE12" i="39"/>
  <c r="AE9" i="39"/>
  <c r="AE8" i="39"/>
  <c r="AE7" i="39"/>
  <c r="AE26" i="22"/>
  <c r="AE25" i="22"/>
  <c r="AD106" i="32" s="1"/>
  <c r="AE24" i="22"/>
  <c r="AE22" i="22"/>
  <c r="AD104" i="32" s="1"/>
  <c r="AE20" i="22"/>
  <c r="AD110" i="32" s="1"/>
  <c r="AE19" i="22"/>
  <c r="AE18" i="22"/>
  <c r="AD109" i="32" s="1"/>
  <c r="AE17" i="22"/>
  <c r="AD108" i="32" s="1"/>
  <c r="AE16" i="22"/>
  <c r="AE15" i="22"/>
  <c r="AE14" i="22"/>
  <c r="AE13" i="22"/>
  <c r="AD107" i="32" s="1"/>
  <c r="AE12" i="22"/>
  <c r="AE9" i="22"/>
  <c r="AE8" i="22"/>
  <c r="AE7" i="22"/>
  <c r="AE23" i="37"/>
  <c r="AE21" i="37"/>
  <c r="AD129" i="32" s="1"/>
  <c r="AE19" i="37"/>
  <c r="AE18" i="37"/>
  <c r="AE17" i="37"/>
  <c r="AE16" i="37"/>
  <c r="AE15" i="37"/>
  <c r="AE14" i="37"/>
  <c r="AE13" i="37"/>
  <c r="AE12" i="37"/>
  <c r="AE9" i="37"/>
  <c r="AE8" i="37"/>
  <c r="AE7" i="37"/>
  <c r="AE16" i="36"/>
  <c r="AE14" i="36"/>
  <c r="AE12" i="36"/>
  <c r="AE9" i="36"/>
  <c r="AE8" i="36"/>
  <c r="AE7" i="36"/>
  <c r="AE15" i="38"/>
  <c r="AE13" i="38"/>
  <c r="AE11" i="38"/>
  <c r="AE9" i="38"/>
  <c r="AE8" i="38"/>
  <c r="AE7" i="38"/>
  <c r="AE13" i="40"/>
  <c r="AD188" i="32" s="1"/>
  <c r="AE11" i="40"/>
  <c r="AE9" i="40"/>
  <c r="AE8" i="40"/>
  <c r="AE7" i="40"/>
  <c r="AE31" i="2"/>
  <c r="AE27" i="2"/>
  <c r="AE26" i="2"/>
  <c r="AE25" i="2"/>
  <c r="AE22" i="2" s="1"/>
  <c r="AE24" i="2"/>
  <c r="AE23" i="2"/>
  <c r="AD31" i="2"/>
  <c r="AD27" i="2"/>
  <c r="AD26" i="2"/>
  <c r="AD25" i="2"/>
  <c r="AD24" i="2"/>
  <c r="AD23" i="2"/>
  <c r="AD26" i="22"/>
  <c r="AD25" i="22"/>
  <c r="AC106" i="32" s="1"/>
  <c r="AD24" i="22"/>
  <c r="AD22" i="22"/>
  <c r="AC104" i="32" s="1"/>
  <c r="AD20" i="22"/>
  <c r="AC110" i="32" s="1"/>
  <c r="AD19" i="22"/>
  <c r="AD18" i="22"/>
  <c r="AC109" i="32" s="1"/>
  <c r="AD17" i="22"/>
  <c r="AC108" i="32" s="1"/>
  <c r="AD16" i="22"/>
  <c r="AD15" i="22"/>
  <c r="AD14" i="22"/>
  <c r="AD13" i="22"/>
  <c r="AC107" i="32" s="1"/>
  <c r="AD12" i="22"/>
  <c r="AD9" i="22"/>
  <c r="AD8" i="22"/>
  <c r="AD7" i="22"/>
  <c r="AD23" i="37"/>
  <c r="AD21" i="37"/>
  <c r="AD19" i="37"/>
  <c r="AD18" i="37"/>
  <c r="AD17" i="37"/>
  <c r="AD16" i="37"/>
  <c r="AD15" i="37"/>
  <c r="AD14" i="37"/>
  <c r="AD13" i="37"/>
  <c r="AD12" i="37"/>
  <c r="AD9" i="37"/>
  <c r="AD8" i="37"/>
  <c r="AD7" i="37"/>
  <c r="AD16" i="36"/>
  <c r="AD14" i="36"/>
  <c r="AD12" i="36"/>
  <c r="AC155" i="32" s="1"/>
  <c r="AD9" i="36"/>
  <c r="AD8" i="36"/>
  <c r="AD7" i="36"/>
  <c r="AD15" i="38"/>
  <c r="AD13" i="38"/>
  <c r="AD11" i="38"/>
  <c r="AD9" i="38"/>
  <c r="AD8" i="38"/>
  <c r="AD7" i="38"/>
  <c r="AD13" i="40"/>
  <c r="AD11" i="40"/>
  <c r="AD9" i="40"/>
  <c r="AD8" i="40"/>
  <c r="AD7" i="40"/>
  <c r="AD15" i="39"/>
  <c r="AD13" i="39"/>
  <c r="AC175" i="32" s="1"/>
  <c r="AD12" i="39"/>
  <c r="AD9" i="39"/>
  <c r="AD8" i="39"/>
  <c r="AD7" i="39"/>
  <c r="AB45" i="2"/>
  <c r="AA45" i="2"/>
  <c r="Z45" i="2"/>
  <c r="Y45" i="2"/>
  <c r="X45" i="2"/>
  <c r="W45" i="2"/>
  <c r="V45" i="2"/>
  <c r="U45" i="2"/>
  <c r="T45" i="2"/>
  <c r="S45" i="2"/>
  <c r="R45" i="2"/>
  <c r="Q45" i="2"/>
  <c r="P45" i="2"/>
  <c r="O45" i="2"/>
  <c r="N45" i="2"/>
  <c r="M45" i="2"/>
  <c r="L45" i="2"/>
  <c r="K45" i="2"/>
  <c r="J45" i="2"/>
  <c r="I45" i="2"/>
  <c r="H45" i="2"/>
  <c r="G45" i="2"/>
  <c r="F45" i="2"/>
  <c r="E45" i="2"/>
  <c r="AB44" i="2"/>
  <c r="AA44" i="2"/>
  <c r="Z44" i="2"/>
  <c r="Y44" i="2"/>
  <c r="X44" i="2"/>
  <c r="W44" i="2"/>
  <c r="V44" i="2"/>
  <c r="U44" i="2"/>
  <c r="T44" i="2"/>
  <c r="S44" i="2"/>
  <c r="R44" i="2"/>
  <c r="Q44" i="2"/>
  <c r="P44" i="2"/>
  <c r="O44" i="2"/>
  <c r="N44" i="2"/>
  <c r="M44" i="2"/>
  <c r="L44" i="2"/>
  <c r="K44" i="2"/>
  <c r="J44" i="2"/>
  <c r="I44" i="2"/>
  <c r="H44" i="2"/>
  <c r="G44" i="2"/>
  <c r="F44" i="2"/>
  <c r="E44" i="2"/>
  <c r="AB31" i="2"/>
  <c r="AA31" i="2"/>
  <c r="AA30" i="2" s="1"/>
  <c r="AA21" i="2" s="1"/>
  <c r="Z31" i="2"/>
  <c r="Y31" i="2"/>
  <c r="Y30" i="2" s="1"/>
  <c r="X31" i="2"/>
  <c r="X30" i="2" s="1"/>
  <c r="W31" i="2"/>
  <c r="W30" i="2" s="1"/>
  <c r="W21" i="2" s="1"/>
  <c r="V31" i="2"/>
  <c r="U31" i="2"/>
  <c r="U30" i="2" s="1"/>
  <c r="T31" i="2"/>
  <c r="O31" i="2"/>
  <c r="N31" i="2"/>
  <c r="M31" i="2"/>
  <c r="M30" i="2" s="1"/>
  <c r="M21" i="2" s="1"/>
  <c r="L31" i="2"/>
  <c r="K31" i="2"/>
  <c r="J31" i="2"/>
  <c r="I31" i="2"/>
  <c r="I30" i="2" s="1"/>
  <c r="H31" i="2"/>
  <c r="G31" i="2"/>
  <c r="F31" i="2"/>
  <c r="E31" i="2"/>
  <c r="AB30" i="2"/>
  <c r="Z30" i="2"/>
  <c r="V30" i="2"/>
  <c r="T30" i="2"/>
  <c r="O30" i="2"/>
  <c r="O21" i="2" s="1"/>
  <c r="N30" i="2"/>
  <c r="K30" i="2"/>
  <c r="J30" i="2"/>
  <c r="H30" i="2"/>
  <c r="G30" i="2"/>
  <c r="F30" i="2"/>
  <c r="E30" i="2"/>
  <c r="E21" i="2" s="1"/>
  <c r="AB23" i="2"/>
  <c r="AB24" i="2"/>
  <c r="AB25" i="2"/>
  <c r="AB26" i="2"/>
  <c r="AB27" i="2"/>
  <c r="AA23" i="2"/>
  <c r="AA24" i="2"/>
  <c r="AA25" i="2"/>
  <c r="AA26" i="2"/>
  <c r="AA27" i="2"/>
  <c r="Z23" i="2"/>
  <c r="Z24" i="2"/>
  <c r="Z25" i="2"/>
  <c r="Z26" i="2"/>
  <c r="Z27" i="2"/>
  <c r="Y23" i="2"/>
  <c r="Y24" i="2"/>
  <c r="Y25" i="2"/>
  <c r="Y26" i="2"/>
  <c r="Y27" i="2"/>
  <c r="X23" i="2"/>
  <c r="X24" i="2"/>
  <c r="X22" i="2" s="1"/>
  <c r="X25" i="2"/>
  <c r="X26" i="2"/>
  <c r="X27" i="2"/>
  <c r="W23" i="2"/>
  <c r="W24" i="2"/>
  <c r="W25" i="2"/>
  <c r="W26" i="2"/>
  <c r="W27" i="2"/>
  <c r="V23" i="2"/>
  <c r="V24" i="2"/>
  <c r="V22" i="2" s="1"/>
  <c r="V25" i="2"/>
  <c r="V26" i="2"/>
  <c r="V27" i="2"/>
  <c r="U23" i="2"/>
  <c r="U24" i="2"/>
  <c r="U25" i="2"/>
  <c r="U26" i="2"/>
  <c r="U27" i="2"/>
  <c r="T23" i="2"/>
  <c r="T24" i="2"/>
  <c r="T25" i="2"/>
  <c r="T26" i="2"/>
  <c r="T27" i="2"/>
  <c r="S23" i="2"/>
  <c r="S24" i="2"/>
  <c r="S25" i="2"/>
  <c r="S26" i="2"/>
  <c r="S27" i="2"/>
  <c r="R23" i="2"/>
  <c r="R24" i="2"/>
  <c r="R25" i="2"/>
  <c r="R26" i="2"/>
  <c r="R22" i="2" s="1"/>
  <c r="R27" i="2"/>
  <c r="Q23" i="2"/>
  <c r="Q24" i="2"/>
  <c r="Q25" i="2"/>
  <c r="Q26" i="2"/>
  <c r="Q27" i="2"/>
  <c r="P23" i="2"/>
  <c r="P24" i="2"/>
  <c r="P25" i="2"/>
  <c r="P26" i="2"/>
  <c r="P22" i="2" s="1"/>
  <c r="P27" i="2"/>
  <c r="O23" i="2"/>
  <c r="O24" i="2"/>
  <c r="O25" i="2"/>
  <c r="O26" i="2"/>
  <c r="O27" i="2"/>
  <c r="O22" i="2" s="1"/>
  <c r="N23" i="2"/>
  <c r="N24" i="2"/>
  <c r="N25" i="2"/>
  <c r="N26" i="2"/>
  <c r="N27" i="2"/>
  <c r="M23" i="2"/>
  <c r="M24" i="2"/>
  <c r="M25" i="2"/>
  <c r="M26" i="2"/>
  <c r="M27" i="2"/>
  <c r="L23" i="2"/>
  <c r="L24" i="2"/>
  <c r="L25" i="2"/>
  <c r="L26" i="2"/>
  <c r="L27" i="2"/>
  <c r="K23" i="2"/>
  <c r="K24" i="2"/>
  <c r="K25" i="2"/>
  <c r="K26" i="2"/>
  <c r="K27" i="2"/>
  <c r="J23" i="2"/>
  <c r="J24" i="2"/>
  <c r="J25" i="2"/>
  <c r="J26" i="2"/>
  <c r="J22" i="2" s="1"/>
  <c r="J27" i="2"/>
  <c r="I23" i="2"/>
  <c r="I24" i="2"/>
  <c r="I25" i="2"/>
  <c r="I26" i="2"/>
  <c r="I27" i="2"/>
  <c r="H23" i="2"/>
  <c r="H24" i="2"/>
  <c r="H22" i="2" s="1"/>
  <c r="H25" i="2"/>
  <c r="H26" i="2"/>
  <c r="H27" i="2"/>
  <c r="G23" i="2"/>
  <c r="G24" i="2"/>
  <c r="G25" i="2"/>
  <c r="G26" i="2"/>
  <c r="G27" i="2"/>
  <c r="F23" i="2"/>
  <c r="F24" i="2"/>
  <c r="F22" i="2" s="1"/>
  <c r="F25" i="2"/>
  <c r="F26" i="2"/>
  <c r="F27" i="2"/>
  <c r="E23" i="2"/>
  <c r="E24" i="2"/>
  <c r="E25" i="2"/>
  <c r="E26" i="2"/>
  <c r="E27" i="2"/>
  <c r="AB40" i="2"/>
  <c r="AA40" i="2"/>
  <c r="Z40" i="2"/>
  <c r="Y40" i="2"/>
  <c r="X40" i="2"/>
  <c r="W40" i="2"/>
  <c r="V40" i="2"/>
  <c r="U40" i="2"/>
  <c r="T40" i="2"/>
  <c r="S40" i="2"/>
  <c r="R40" i="2"/>
  <c r="Q40" i="2"/>
  <c r="P40" i="2"/>
  <c r="O40" i="2"/>
  <c r="N40" i="2"/>
  <c r="M40" i="2"/>
  <c r="L40" i="2"/>
  <c r="K40" i="2"/>
  <c r="J40" i="2"/>
  <c r="I40" i="2"/>
  <c r="H40" i="2"/>
  <c r="G40" i="2"/>
  <c r="F40" i="2"/>
  <c r="E40" i="2"/>
  <c r="S31" i="2"/>
  <c r="S30" i="2" s="1"/>
  <c r="R31" i="2"/>
  <c r="Q31" i="2"/>
  <c r="Q30" i="2" s="1"/>
  <c r="Q21" i="2" s="1"/>
  <c r="P31" i="2"/>
  <c r="P30" i="2" s="1"/>
  <c r="P21" i="2" s="1"/>
  <c r="R30" i="2"/>
  <c r="R21" i="2" s="1"/>
  <c r="AB22" i="2"/>
  <c r="Z22" i="2"/>
  <c r="T22" i="2"/>
  <c r="N22" i="2"/>
  <c r="L22" i="2"/>
  <c r="Z21" i="2"/>
  <c r="V21" i="2"/>
  <c r="N21" i="2"/>
  <c r="K21" i="2"/>
  <c r="J21" i="2"/>
  <c r="G21" i="2"/>
  <c r="F21" i="2"/>
  <c r="AB7" i="22"/>
  <c r="AB8" i="22"/>
  <c r="AB9" i="22"/>
  <c r="AB22" i="22"/>
  <c r="AA92" i="32" s="1"/>
  <c r="AB24" i="22"/>
  <c r="AB25" i="22"/>
  <c r="AA94" i="32" s="1"/>
  <c r="AB26" i="22"/>
  <c r="AA7" i="22"/>
  <c r="AA8" i="22"/>
  <c r="AA9" i="22"/>
  <c r="AA22" i="22"/>
  <c r="Z92" i="32" s="1"/>
  <c r="AA24" i="22"/>
  <c r="AA25" i="22"/>
  <c r="Z94" i="32" s="1"/>
  <c r="AA26" i="22"/>
  <c r="Z7" i="22"/>
  <c r="Z8" i="22"/>
  <c r="Z9" i="22"/>
  <c r="Z22" i="22"/>
  <c r="Y92" i="32" s="1"/>
  <c r="Z24" i="22"/>
  <c r="Z25" i="22"/>
  <c r="Y94" i="32" s="1"/>
  <c r="Z26" i="22"/>
  <c r="Y7" i="22"/>
  <c r="Y8" i="22"/>
  <c r="Y9" i="22"/>
  <c r="Y22" i="22"/>
  <c r="X92" i="32" s="1"/>
  <c r="Y24" i="22"/>
  <c r="Y25" i="22"/>
  <c r="X94" i="32" s="1"/>
  <c r="Y26" i="22"/>
  <c r="X7" i="22"/>
  <c r="X8" i="22"/>
  <c r="X9" i="22"/>
  <c r="X22" i="22"/>
  <c r="W92" i="32" s="1"/>
  <c r="X24" i="22"/>
  <c r="X25" i="22"/>
  <c r="W94" i="32" s="1"/>
  <c r="X26" i="22"/>
  <c r="W7" i="22"/>
  <c r="W8" i="22"/>
  <c r="W9" i="22"/>
  <c r="W22" i="22"/>
  <c r="V92" i="32" s="1"/>
  <c r="W24" i="22"/>
  <c r="W25" i="22"/>
  <c r="V94" i="32" s="1"/>
  <c r="W26" i="22"/>
  <c r="V7" i="22"/>
  <c r="V8" i="22"/>
  <c r="V9" i="22"/>
  <c r="V22" i="22"/>
  <c r="U92" i="32" s="1"/>
  <c r="V24" i="22"/>
  <c r="V25" i="22"/>
  <c r="U94" i="32" s="1"/>
  <c r="V26" i="22"/>
  <c r="U7" i="22"/>
  <c r="U8" i="22"/>
  <c r="U9" i="22"/>
  <c r="U22" i="22"/>
  <c r="T92" i="32" s="1"/>
  <c r="U24" i="22"/>
  <c r="U25" i="22"/>
  <c r="T94" i="32" s="1"/>
  <c r="U26" i="22"/>
  <c r="T7" i="22"/>
  <c r="T8" i="22"/>
  <c r="T9" i="22"/>
  <c r="T22" i="22"/>
  <c r="S92" i="32" s="1"/>
  <c r="T24" i="22"/>
  <c r="T25" i="22"/>
  <c r="S94" i="32" s="1"/>
  <c r="T26" i="22"/>
  <c r="S7" i="22"/>
  <c r="S8" i="22"/>
  <c r="S9" i="22"/>
  <c r="S22" i="22"/>
  <c r="R92" i="32" s="1"/>
  <c r="S24" i="22"/>
  <c r="S25" i="22"/>
  <c r="R94" i="32" s="1"/>
  <c r="S26" i="22"/>
  <c r="R7" i="22"/>
  <c r="R8" i="22"/>
  <c r="R9" i="22"/>
  <c r="R22" i="22"/>
  <c r="Q92" i="32" s="1"/>
  <c r="R24" i="22"/>
  <c r="R25" i="22"/>
  <c r="Q94" i="32" s="1"/>
  <c r="R26" i="22"/>
  <c r="Q7" i="22"/>
  <c r="Q8" i="22"/>
  <c r="Q9" i="22"/>
  <c r="Q22" i="22"/>
  <c r="P92" i="32" s="1"/>
  <c r="Q24" i="22"/>
  <c r="Q25" i="22"/>
  <c r="P94" i="32" s="1"/>
  <c r="Q26" i="22"/>
  <c r="P7" i="22"/>
  <c r="P8" i="22"/>
  <c r="P9" i="22"/>
  <c r="P22" i="22"/>
  <c r="O92" i="32" s="1"/>
  <c r="P24" i="22"/>
  <c r="P25" i="22"/>
  <c r="O94" i="32" s="1"/>
  <c r="P26" i="22"/>
  <c r="O7" i="22"/>
  <c r="O8" i="22"/>
  <c r="O9" i="22"/>
  <c r="O22" i="22"/>
  <c r="N92" i="32" s="1"/>
  <c r="O24" i="22"/>
  <c r="O25" i="22"/>
  <c r="N94" i="32" s="1"/>
  <c r="O26" i="22"/>
  <c r="N7" i="22"/>
  <c r="N8" i="22"/>
  <c r="N9" i="22"/>
  <c r="N22" i="22"/>
  <c r="M92" i="32" s="1"/>
  <c r="N24" i="22"/>
  <c r="N25" i="22"/>
  <c r="M94" i="32" s="1"/>
  <c r="N26" i="22"/>
  <c r="M7" i="22"/>
  <c r="M8" i="22"/>
  <c r="M9" i="22"/>
  <c r="M22" i="22"/>
  <c r="L92" i="32" s="1"/>
  <c r="M24" i="22"/>
  <c r="M25" i="22"/>
  <c r="L94" i="32" s="1"/>
  <c r="M26" i="22"/>
  <c r="L7" i="22"/>
  <c r="L8" i="22"/>
  <c r="L9" i="22"/>
  <c r="L22" i="22"/>
  <c r="K92" i="32" s="1"/>
  <c r="L24" i="22"/>
  <c r="L25" i="22"/>
  <c r="K94" i="32" s="1"/>
  <c r="L26" i="22"/>
  <c r="K7" i="22"/>
  <c r="K8" i="22"/>
  <c r="K9" i="22"/>
  <c r="K22" i="22"/>
  <c r="J92" i="32" s="1"/>
  <c r="K24" i="22"/>
  <c r="K25" i="22"/>
  <c r="J94" i="32" s="1"/>
  <c r="K26" i="22"/>
  <c r="J7" i="22"/>
  <c r="J8" i="22"/>
  <c r="J9" i="22"/>
  <c r="J22" i="22"/>
  <c r="I92" i="32" s="1"/>
  <c r="J24" i="22"/>
  <c r="J25" i="22"/>
  <c r="I94" i="32" s="1"/>
  <c r="J26" i="22"/>
  <c r="I7" i="22"/>
  <c r="I8" i="22"/>
  <c r="I9" i="22"/>
  <c r="I22" i="22"/>
  <c r="H92" i="32" s="1"/>
  <c r="I24" i="22"/>
  <c r="I25" i="22"/>
  <c r="H94" i="32" s="1"/>
  <c r="I26" i="22"/>
  <c r="H7" i="22"/>
  <c r="H8" i="22"/>
  <c r="H9" i="22"/>
  <c r="H22" i="22"/>
  <c r="G92" i="32" s="1"/>
  <c r="H24" i="22"/>
  <c r="H25" i="22"/>
  <c r="G94" i="32" s="1"/>
  <c r="H26" i="22"/>
  <c r="G7" i="22"/>
  <c r="G8" i="22"/>
  <c r="G9" i="22"/>
  <c r="G22" i="22"/>
  <c r="F92" i="32" s="1"/>
  <c r="G24" i="22"/>
  <c r="G25" i="22"/>
  <c r="F94" i="32" s="1"/>
  <c r="G26" i="22"/>
  <c r="F7" i="22"/>
  <c r="F8" i="22"/>
  <c r="F9" i="22"/>
  <c r="F22" i="22"/>
  <c r="E92" i="32" s="1"/>
  <c r="F24" i="22"/>
  <c r="F25" i="22"/>
  <c r="E94" i="32" s="1"/>
  <c r="F26" i="22"/>
  <c r="E7" i="22"/>
  <c r="E8" i="22"/>
  <c r="E9" i="22"/>
  <c r="E22" i="22"/>
  <c r="D92" i="32" s="1"/>
  <c r="E24" i="22"/>
  <c r="E25" i="22"/>
  <c r="D94" i="32" s="1"/>
  <c r="E26" i="22"/>
  <c r="AB12" i="22"/>
  <c r="AB13" i="22"/>
  <c r="AA95" i="32" s="1"/>
  <c r="AB14" i="22"/>
  <c r="AB15" i="22"/>
  <c r="AB16" i="22"/>
  <c r="AB17" i="22"/>
  <c r="AA96" i="32" s="1"/>
  <c r="AB18" i="22"/>
  <c r="AA97" i="32" s="1"/>
  <c r="AB19" i="22"/>
  <c r="AB20" i="22"/>
  <c r="AA98" i="32" s="1"/>
  <c r="AA12" i="22"/>
  <c r="AA13" i="22"/>
  <c r="Z95" i="32" s="1"/>
  <c r="AA14" i="22"/>
  <c r="AA15" i="22"/>
  <c r="AA16" i="22"/>
  <c r="AA17" i="22"/>
  <c r="Z96" i="32" s="1"/>
  <c r="AA18" i="22"/>
  <c r="Z97" i="32" s="1"/>
  <c r="AA19" i="22"/>
  <c r="AA20" i="22"/>
  <c r="Z98" i="32" s="1"/>
  <c r="Z12" i="22"/>
  <c r="Z13" i="22"/>
  <c r="Y95" i="32" s="1"/>
  <c r="Z14" i="22"/>
  <c r="Z15" i="22"/>
  <c r="Z16" i="22"/>
  <c r="Z17" i="22"/>
  <c r="Y96" i="32" s="1"/>
  <c r="Z18" i="22"/>
  <c r="Y97" i="32" s="1"/>
  <c r="Z19" i="22"/>
  <c r="Z20" i="22"/>
  <c r="Y98" i="32" s="1"/>
  <c r="Y12" i="22"/>
  <c r="Y13" i="22"/>
  <c r="X95" i="32" s="1"/>
  <c r="Y14" i="22"/>
  <c r="Y15" i="22"/>
  <c r="Y16" i="22"/>
  <c r="Y17" i="22"/>
  <c r="X96" i="32" s="1"/>
  <c r="Y18" i="22"/>
  <c r="X97" i="32" s="1"/>
  <c r="Y19" i="22"/>
  <c r="Y20" i="22"/>
  <c r="X98" i="32" s="1"/>
  <c r="X12" i="22"/>
  <c r="X13" i="22"/>
  <c r="W95" i="32" s="1"/>
  <c r="X14" i="22"/>
  <c r="X15" i="22"/>
  <c r="X16" i="22"/>
  <c r="X17" i="22"/>
  <c r="W96" i="32" s="1"/>
  <c r="X18" i="22"/>
  <c r="W97" i="32" s="1"/>
  <c r="X19" i="22"/>
  <c r="X20" i="22"/>
  <c r="W98" i="32" s="1"/>
  <c r="W12" i="22"/>
  <c r="W13" i="22"/>
  <c r="V95" i="32" s="1"/>
  <c r="W14" i="22"/>
  <c r="W15" i="22"/>
  <c r="W16" i="22"/>
  <c r="W17" i="22"/>
  <c r="V96" i="32" s="1"/>
  <c r="W18" i="22"/>
  <c r="V97" i="32" s="1"/>
  <c r="W19" i="22"/>
  <c r="W20" i="22"/>
  <c r="V98" i="32" s="1"/>
  <c r="V12" i="22"/>
  <c r="V13" i="22"/>
  <c r="U95" i="32" s="1"/>
  <c r="V14" i="22"/>
  <c r="V15" i="22"/>
  <c r="V16" i="22"/>
  <c r="V17" i="22"/>
  <c r="U96" i="32" s="1"/>
  <c r="V18" i="22"/>
  <c r="U97" i="32" s="1"/>
  <c r="V19" i="22"/>
  <c r="V20" i="22"/>
  <c r="U98" i="32" s="1"/>
  <c r="U12" i="22"/>
  <c r="U13" i="22"/>
  <c r="T95" i="32" s="1"/>
  <c r="U14" i="22"/>
  <c r="U15" i="22"/>
  <c r="U16" i="22"/>
  <c r="U17" i="22"/>
  <c r="T96" i="32" s="1"/>
  <c r="U18" i="22"/>
  <c r="T97" i="32" s="1"/>
  <c r="U19" i="22"/>
  <c r="U20" i="22"/>
  <c r="T98" i="32" s="1"/>
  <c r="T12" i="22"/>
  <c r="T13" i="22"/>
  <c r="S95" i="32" s="1"/>
  <c r="T14" i="22"/>
  <c r="T15" i="22"/>
  <c r="T16" i="22"/>
  <c r="T17" i="22"/>
  <c r="S96" i="32" s="1"/>
  <c r="T18" i="22"/>
  <c r="S97" i="32" s="1"/>
  <c r="T19" i="22"/>
  <c r="T20" i="22"/>
  <c r="S98" i="32" s="1"/>
  <c r="S12" i="22"/>
  <c r="S13" i="22"/>
  <c r="R95" i="32" s="1"/>
  <c r="S14" i="22"/>
  <c r="S15" i="22"/>
  <c r="S16" i="22"/>
  <c r="S17" i="22"/>
  <c r="R96" i="32" s="1"/>
  <c r="S18" i="22"/>
  <c r="R97" i="32" s="1"/>
  <c r="S19" i="22"/>
  <c r="S20" i="22"/>
  <c r="R98" i="32" s="1"/>
  <c r="R12" i="22"/>
  <c r="R13" i="22"/>
  <c r="Q95" i="32" s="1"/>
  <c r="R14" i="22"/>
  <c r="R15" i="22"/>
  <c r="R16" i="22"/>
  <c r="R17" i="22"/>
  <c r="Q96" i="32" s="1"/>
  <c r="R18" i="22"/>
  <c r="Q97" i="32" s="1"/>
  <c r="R19" i="22"/>
  <c r="R20" i="22"/>
  <c r="Q98" i="32" s="1"/>
  <c r="Q12" i="22"/>
  <c r="Q13" i="22"/>
  <c r="P95" i="32" s="1"/>
  <c r="Q14" i="22"/>
  <c r="Q15" i="22"/>
  <c r="Q16" i="22"/>
  <c r="Q17" i="22"/>
  <c r="P96" i="32" s="1"/>
  <c r="Q18" i="22"/>
  <c r="P97" i="32" s="1"/>
  <c r="Q19" i="22"/>
  <c r="Q20" i="22"/>
  <c r="P98" i="32" s="1"/>
  <c r="P12" i="22"/>
  <c r="P13" i="22"/>
  <c r="O95" i="32" s="1"/>
  <c r="P14" i="22"/>
  <c r="P15" i="22"/>
  <c r="P16" i="22"/>
  <c r="P17" i="22"/>
  <c r="O96" i="32" s="1"/>
  <c r="P18" i="22"/>
  <c r="O97" i="32" s="1"/>
  <c r="P19" i="22"/>
  <c r="P20" i="22"/>
  <c r="O98" i="32" s="1"/>
  <c r="O12" i="22"/>
  <c r="O13" i="22"/>
  <c r="N95" i="32" s="1"/>
  <c r="O14" i="22"/>
  <c r="O15" i="22"/>
  <c r="O16" i="22"/>
  <c r="O17" i="22"/>
  <c r="N96" i="32" s="1"/>
  <c r="O18" i="22"/>
  <c r="N97" i="32" s="1"/>
  <c r="O19" i="22"/>
  <c r="O20" i="22"/>
  <c r="N98" i="32" s="1"/>
  <c r="N12" i="22"/>
  <c r="N13" i="22"/>
  <c r="M95" i="32" s="1"/>
  <c r="N14" i="22"/>
  <c r="N15" i="22"/>
  <c r="N16" i="22"/>
  <c r="N17" i="22"/>
  <c r="M96" i="32" s="1"/>
  <c r="N18" i="22"/>
  <c r="M97" i="32" s="1"/>
  <c r="N19" i="22"/>
  <c r="N20" i="22"/>
  <c r="M98" i="32" s="1"/>
  <c r="M12" i="22"/>
  <c r="M13" i="22"/>
  <c r="L95" i="32" s="1"/>
  <c r="M14" i="22"/>
  <c r="M15" i="22"/>
  <c r="M16" i="22"/>
  <c r="M17" i="22"/>
  <c r="L96" i="32" s="1"/>
  <c r="M18" i="22"/>
  <c r="L97" i="32" s="1"/>
  <c r="M19" i="22"/>
  <c r="M20" i="22"/>
  <c r="L98" i="32" s="1"/>
  <c r="L12" i="22"/>
  <c r="L13" i="22"/>
  <c r="K95" i="32" s="1"/>
  <c r="L14" i="22"/>
  <c r="L15" i="22"/>
  <c r="L16" i="22"/>
  <c r="L17" i="22"/>
  <c r="K96" i="32" s="1"/>
  <c r="L18" i="22"/>
  <c r="K97" i="32" s="1"/>
  <c r="L19" i="22"/>
  <c r="L20" i="22"/>
  <c r="K98" i="32" s="1"/>
  <c r="K12" i="22"/>
  <c r="K13" i="22"/>
  <c r="J95" i="32" s="1"/>
  <c r="K14" i="22"/>
  <c r="K15" i="22"/>
  <c r="K16" i="22"/>
  <c r="K17" i="22"/>
  <c r="J96" i="32" s="1"/>
  <c r="K18" i="22"/>
  <c r="J97" i="32" s="1"/>
  <c r="K19" i="22"/>
  <c r="K20" i="22"/>
  <c r="J98" i="32" s="1"/>
  <c r="J12" i="22"/>
  <c r="J13" i="22"/>
  <c r="I95" i="32" s="1"/>
  <c r="J14" i="22"/>
  <c r="J15" i="22"/>
  <c r="J16" i="22"/>
  <c r="J17" i="22"/>
  <c r="I96" i="32" s="1"/>
  <c r="J18" i="22"/>
  <c r="I97" i="32" s="1"/>
  <c r="J19" i="22"/>
  <c r="J20" i="22"/>
  <c r="I98" i="32" s="1"/>
  <c r="I12" i="22"/>
  <c r="I13" i="22"/>
  <c r="H95" i="32" s="1"/>
  <c r="I14" i="22"/>
  <c r="I15" i="22"/>
  <c r="I16" i="22"/>
  <c r="I17" i="22"/>
  <c r="H96" i="32" s="1"/>
  <c r="I18" i="22"/>
  <c r="H97" i="32" s="1"/>
  <c r="I19" i="22"/>
  <c r="I20" i="22"/>
  <c r="H98" i="32" s="1"/>
  <c r="H12" i="22"/>
  <c r="H13" i="22"/>
  <c r="G95" i="32" s="1"/>
  <c r="H14" i="22"/>
  <c r="H15" i="22"/>
  <c r="H16" i="22"/>
  <c r="H17" i="22"/>
  <c r="G96" i="32" s="1"/>
  <c r="H18" i="22"/>
  <c r="G97" i="32" s="1"/>
  <c r="H19" i="22"/>
  <c r="H20" i="22"/>
  <c r="G98" i="32" s="1"/>
  <c r="G12" i="22"/>
  <c r="G13" i="22"/>
  <c r="F95" i="32" s="1"/>
  <c r="G14" i="22"/>
  <c r="G15" i="22"/>
  <c r="G16" i="22"/>
  <c r="G17" i="22"/>
  <c r="F96" i="32" s="1"/>
  <c r="G18" i="22"/>
  <c r="F97" i="32" s="1"/>
  <c r="G19" i="22"/>
  <c r="G20" i="22"/>
  <c r="F98" i="32" s="1"/>
  <c r="F12" i="22"/>
  <c r="F13" i="22"/>
  <c r="E95" i="32" s="1"/>
  <c r="F14" i="22"/>
  <c r="F15" i="22"/>
  <c r="F16" i="22"/>
  <c r="F17" i="22"/>
  <c r="E96" i="32" s="1"/>
  <c r="F18" i="22"/>
  <c r="E97" i="32" s="1"/>
  <c r="F19" i="22"/>
  <c r="F20" i="22"/>
  <c r="E98" i="32" s="1"/>
  <c r="E12" i="22"/>
  <c r="E13" i="22"/>
  <c r="D95" i="32" s="1"/>
  <c r="E14" i="22"/>
  <c r="E15" i="22"/>
  <c r="E16" i="22"/>
  <c r="E17" i="22"/>
  <c r="D96" i="32" s="1"/>
  <c r="E18" i="22"/>
  <c r="D97" i="32" s="1"/>
  <c r="E19" i="22"/>
  <c r="E20" i="22"/>
  <c r="D98" i="32" s="1"/>
  <c r="AB30" i="37"/>
  <c r="AA30" i="37"/>
  <c r="Z30" i="37"/>
  <c r="Y30" i="37"/>
  <c r="X30" i="37"/>
  <c r="W30" i="37"/>
  <c r="V30" i="37"/>
  <c r="U30" i="37"/>
  <c r="T30" i="37"/>
  <c r="AB7" i="37"/>
  <c r="AB8" i="37"/>
  <c r="AB9" i="37"/>
  <c r="AB21" i="37"/>
  <c r="AB23" i="37"/>
  <c r="AA119" i="32" s="1"/>
  <c r="AA7" i="37"/>
  <c r="AA8" i="37"/>
  <c r="AA9" i="37"/>
  <c r="AA21" i="37"/>
  <c r="AA23" i="37"/>
  <c r="Z7" i="37"/>
  <c r="Z8" i="37"/>
  <c r="Z9" i="37"/>
  <c r="Z21" i="37"/>
  <c r="Z23" i="37"/>
  <c r="Y7" i="37"/>
  <c r="Y8" i="37"/>
  <c r="Y9" i="37"/>
  <c r="Y21" i="37"/>
  <c r="Y23" i="37"/>
  <c r="X7" i="37"/>
  <c r="X8" i="37"/>
  <c r="X9" i="37"/>
  <c r="X21" i="37"/>
  <c r="X23" i="37"/>
  <c r="W7" i="37"/>
  <c r="W8" i="37"/>
  <c r="W9" i="37"/>
  <c r="W21" i="37"/>
  <c r="V117" i="32" s="1"/>
  <c r="W23" i="37"/>
  <c r="V7" i="37"/>
  <c r="V8" i="37"/>
  <c r="V9" i="37"/>
  <c r="V21" i="37"/>
  <c r="V23" i="37"/>
  <c r="U7" i="37"/>
  <c r="U8" i="37"/>
  <c r="U9" i="37"/>
  <c r="U21" i="37"/>
  <c r="U23" i="37"/>
  <c r="T119" i="32" s="1"/>
  <c r="T7" i="37"/>
  <c r="T8" i="37"/>
  <c r="T9" i="37"/>
  <c r="T21" i="37"/>
  <c r="T23" i="37"/>
  <c r="S119" i="32" s="1"/>
  <c r="S7" i="37"/>
  <c r="S8" i="37"/>
  <c r="S9" i="37"/>
  <c r="S21" i="37"/>
  <c r="S23" i="37"/>
  <c r="R119" i="32" s="1"/>
  <c r="R7" i="37"/>
  <c r="R8" i="37"/>
  <c r="R9" i="37"/>
  <c r="R21" i="37"/>
  <c r="R23" i="37"/>
  <c r="Q7" i="37"/>
  <c r="Q8" i="37"/>
  <c r="Q9" i="37"/>
  <c r="Q21" i="37"/>
  <c r="Q23" i="37"/>
  <c r="O7" i="37"/>
  <c r="O8" i="37"/>
  <c r="O9" i="37"/>
  <c r="O21" i="37"/>
  <c r="O23" i="37"/>
  <c r="N7" i="37"/>
  <c r="N8" i="37"/>
  <c r="N9" i="37"/>
  <c r="N21" i="37"/>
  <c r="M117" i="32" s="1"/>
  <c r="N23" i="37"/>
  <c r="M7" i="37"/>
  <c r="M8" i="37"/>
  <c r="M9" i="37"/>
  <c r="M21" i="37"/>
  <c r="M23" i="37"/>
  <c r="L7" i="37"/>
  <c r="L8" i="37"/>
  <c r="L9" i="37"/>
  <c r="L21" i="37"/>
  <c r="L23" i="37"/>
  <c r="K119" i="32" s="1"/>
  <c r="K7" i="37"/>
  <c r="K8" i="37"/>
  <c r="K9" i="37"/>
  <c r="K21" i="37"/>
  <c r="K23" i="37"/>
  <c r="J119" i="32" s="1"/>
  <c r="J7" i="37"/>
  <c r="J8" i="37"/>
  <c r="J9" i="37"/>
  <c r="J21" i="37"/>
  <c r="I117" i="32" s="1"/>
  <c r="J23" i="37"/>
  <c r="I7" i="37"/>
  <c r="I8" i="37"/>
  <c r="I9" i="37"/>
  <c r="I21" i="37"/>
  <c r="I23" i="37"/>
  <c r="H7" i="37"/>
  <c r="H8" i="37"/>
  <c r="H9" i="37"/>
  <c r="H21" i="37"/>
  <c r="H23" i="37"/>
  <c r="G7" i="37"/>
  <c r="G8" i="37"/>
  <c r="G9" i="37"/>
  <c r="G21" i="37"/>
  <c r="F117" i="32" s="1"/>
  <c r="G23" i="37"/>
  <c r="F7" i="37"/>
  <c r="F8" i="37"/>
  <c r="F9" i="37"/>
  <c r="F21" i="37"/>
  <c r="E117" i="32" s="1"/>
  <c r="F23" i="37"/>
  <c r="E7" i="37"/>
  <c r="E8" i="37"/>
  <c r="E9" i="37"/>
  <c r="E21" i="37"/>
  <c r="E23" i="37"/>
  <c r="AB12" i="37"/>
  <c r="AB13" i="37"/>
  <c r="AA120" i="32" s="1"/>
  <c r="AB14" i="37"/>
  <c r="AB15" i="37"/>
  <c r="AB16" i="37"/>
  <c r="AA121" i="32" s="1"/>
  <c r="AB17" i="37"/>
  <c r="AB18" i="37"/>
  <c r="AB19" i="37"/>
  <c r="AA123" i="32" s="1"/>
  <c r="AA12" i="37"/>
  <c r="AA13" i="37"/>
  <c r="Z120" i="32" s="1"/>
  <c r="AA14" i="37"/>
  <c r="AA15" i="37"/>
  <c r="AA16" i="37"/>
  <c r="Z121" i="32" s="1"/>
  <c r="AA17" i="37"/>
  <c r="AA18" i="37"/>
  <c r="Z122" i="32" s="1"/>
  <c r="AA19" i="37"/>
  <c r="Z12" i="37"/>
  <c r="Z13" i="37"/>
  <c r="Y120" i="32" s="1"/>
  <c r="Z14" i="37"/>
  <c r="Z15" i="37"/>
  <c r="Z16" i="37"/>
  <c r="Y121" i="32" s="1"/>
  <c r="Z17" i="37"/>
  <c r="Z18" i="37"/>
  <c r="Z19" i="37"/>
  <c r="Y12" i="37"/>
  <c r="Y13" i="37"/>
  <c r="X120" i="32" s="1"/>
  <c r="Y14" i="37"/>
  <c r="Y15" i="37"/>
  <c r="Y16" i="37"/>
  <c r="X121" i="32" s="1"/>
  <c r="Y17" i="37"/>
  <c r="Y18" i="37"/>
  <c r="Y19" i="37"/>
  <c r="X12" i="37"/>
  <c r="X13" i="37"/>
  <c r="W120" i="32" s="1"/>
  <c r="X14" i="37"/>
  <c r="X15" i="37"/>
  <c r="X16" i="37"/>
  <c r="W121" i="32" s="1"/>
  <c r="X17" i="37"/>
  <c r="X18" i="37"/>
  <c r="X19" i="37"/>
  <c r="W12" i="37"/>
  <c r="W13" i="37"/>
  <c r="V120" i="32" s="1"/>
  <c r="W14" i="37"/>
  <c r="W15" i="37"/>
  <c r="W16" i="37"/>
  <c r="V121" i="32" s="1"/>
  <c r="W17" i="37"/>
  <c r="W18" i="37"/>
  <c r="W19" i="37"/>
  <c r="V12" i="37"/>
  <c r="V13" i="37"/>
  <c r="U120" i="32" s="1"/>
  <c r="V14" i="37"/>
  <c r="V15" i="37"/>
  <c r="V16" i="37"/>
  <c r="U121" i="32" s="1"/>
  <c r="V17" i="37"/>
  <c r="V18" i="37"/>
  <c r="V19" i="37"/>
  <c r="U123" i="32" s="1"/>
  <c r="U12" i="37"/>
  <c r="U13" i="37"/>
  <c r="T120" i="32" s="1"/>
  <c r="U14" i="37"/>
  <c r="U15" i="37"/>
  <c r="U16" i="37"/>
  <c r="T121" i="32" s="1"/>
  <c r="U17" i="37"/>
  <c r="U18" i="37"/>
  <c r="T122" i="32" s="1"/>
  <c r="U19" i="37"/>
  <c r="T12" i="37"/>
  <c r="T13" i="37"/>
  <c r="S120" i="32" s="1"/>
  <c r="T14" i="37"/>
  <c r="T15" i="37"/>
  <c r="T16" i="37"/>
  <c r="S121" i="32" s="1"/>
  <c r="T17" i="37"/>
  <c r="T18" i="37"/>
  <c r="T19" i="37"/>
  <c r="S12" i="37"/>
  <c r="S13" i="37"/>
  <c r="R120" i="32" s="1"/>
  <c r="S14" i="37"/>
  <c r="S15" i="37"/>
  <c r="S16" i="37"/>
  <c r="R121" i="32" s="1"/>
  <c r="S17" i="37"/>
  <c r="S18" i="37"/>
  <c r="S19" i="37"/>
  <c r="R12" i="37"/>
  <c r="R13" i="37"/>
  <c r="Q120" i="32" s="1"/>
  <c r="R14" i="37"/>
  <c r="R15" i="37"/>
  <c r="R16" i="37"/>
  <c r="Q121" i="32" s="1"/>
  <c r="R17" i="37"/>
  <c r="R18" i="37"/>
  <c r="R19" i="37"/>
  <c r="Q12" i="37"/>
  <c r="Q13" i="37"/>
  <c r="P120" i="32" s="1"/>
  <c r="Q14" i="37"/>
  <c r="Q15" i="37"/>
  <c r="Q16" i="37"/>
  <c r="P121" i="32" s="1"/>
  <c r="Q17" i="37"/>
  <c r="Q18" i="37"/>
  <c r="Q19" i="37"/>
  <c r="O12" i="37"/>
  <c r="O13" i="37"/>
  <c r="N120" i="32" s="1"/>
  <c r="O14" i="37"/>
  <c r="O15" i="37"/>
  <c r="O16" i="37"/>
  <c r="N121" i="32" s="1"/>
  <c r="O17" i="37"/>
  <c r="O18" i="37"/>
  <c r="O19" i="37"/>
  <c r="N12" i="37"/>
  <c r="N13" i="37"/>
  <c r="M120" i="32" s="1"/>
  <c r="N14" i="37"/>
  <c r="N15" i="37"/>
  <c r="N16" i="37"/>
  <c r="M121" i="32" s="1"/>
  <c r="N17" i="37"/>
  <c r="N18" i="37"/>
  <c r="N19" i="37"/>
  <c r="M12" i="37"/>
  <c r="M13" i="37"/>
  <c r="L120" i="32" s="1"/>
  <c r="M14" i="37"/>
  <c r="M15" i="37"/>
  <c r="M16" i="37"/>
  <c r="L121" i="32" s="1"/>
  <c r="M17" i="37"/>
  <c r="M18" i="37"/>
  <c r="M19" i="37"/>
  <c r="L12" i="37"/>
  <c r="L13" i="37"/>
  <c r="K120" i="32" s="1"/>
  <c r="L14" i="37"/>
  <c r="L15" i="37"/>
  <c r="L16" i="37"/>
  <c r="K121" i="32" s="1"/>
  <c r="L17" i="37"/>
  <c r="L18" i="37"/>
  <c r="L19" i="37"/>
  <c r="K12" i="37"/>
  <c r="K13" i="37"/>
  <c r="J120" i="32" s="1"/>
  <c r="K14" i="37"/>
  <c r="K15" i="37"/>
  <c r="K16" i="37"/>
  <c r="K17" i="37"/>
  <c r="K18" i="37"/>
  <c r="K19" i="37"/>
  <c r="J12" i="37"/>
  <c r="J13" i="37"/>
  <c r="I120" i="32" s="1"/>
  <c r="J14" i="37"/>
  <c r="J15" i="37"/>
  <c r="J16" i="37"/>
  <c r="I121" i="32" s="1"/>
  <c r="J17" i="37"/>
  <c r="J18" i="37"/>
  <c r="J19" i="37"/>
  <c r="I12" i="37"/>
  <c r="I13" i="37"/>
  <c r="H120" i="32" s="1"/>
  <c r="I14" i="37"/>
  <c r="I15" i="37"/>
  <c r="I16" i="37"/>
  <c r="H121" i="32" s="1"/>
  <c r="I17" i="37"/>
  <c r="I18" i="37"/>
  <c r="I19" i="37"/>
  <c r="H12" i="37"/>
  <c r="H13" i="37"/>
  <c r="G120" i="32" s="1"/>
  <c r="H14" i="37"/>
  <c r="H15" i="37"/>
  <c r="H16" i="37"/>
  <c r="G121" i="32" s="1"/>
  <c r="H17" i="37"/>
  <c r="H18" i="37"/>
  <c r="H19" i="37"/>
  <c r="G12" i="37"/>
  <c r="G13" i="37"/>
  <c r="F120" i="32" s="1"/>
  <c r="G14" i="37"/>
  <c r="G15" i="37"/>
  <c r="G16" i="37"/>
  <c r="F121" i="32" s="1"/>
  <c r="G17" i="37"/>
  <c r="G18" i="37"/>
  <c r="G19" i="37"/>
  <c r="F12" i="37"/>
  <c r="F13" i="37"/>
  <c r="E120" i="32" s="1"/>
  <c r="F14" i="37"/>
  <c r="F15" i="37"/>
  <c r="F16" i="37"/>
  <c r="E121" i="32" s="1"/>
  <c r="F17" i="37"/>
  <c r="F18" i="37"/>
  <c r="F19" i="37"/>
  <c r="E12" i="37"/>
  <c r="E13" i="37"/>
  <c r="E14" i="37"/>
  <c r="E15" i="37"/>
  <c r="E16" i="37"/>
  <c r="D121" i="32" s="1"/>
  <c r="E17" i="37"/>
  <c r="E18" i="37"/>
  <c r="E19" i="37"/>
  <c r="D123" i="32" s="1"/>
  <c r="AB7" i="36"/>
  <c r="AB8" i="36"/>
  <c r="AB9" i="36"/>
  <c r="AB14" i="36"/>
  <c r="AB16" i="36"/>
  <c r="AA143" i="32" s="1"/>
  <c r="AA7" i="36"/>
  <c r="AA8" i="36"/>
  <c r="AA9" i="36"/>
  <c r="AA14" i="36"/>
  <c r="AA16" i="36"/>
  <c r="Z143" i="32" s="1"/>
  <c r="Z7" i="36"/>
  <c r="Z8" i="36"/>
  <c r="Z9" i="36"/>
  <c r="Z14" i="36"/>
  <c r="Z16" i="36"/>
  <c r="Y7" i="36"/>
  <c r="Y8" i="36"/>
  <c r="Y9" i="36"/>
  <c r="Y14" i="36"/>
  <c r="Y16" i="36"/>
  <c r="X7" i="36"/>
  <c r="X8" i="36"/>
  <c r="X9" i="36"/>
  <c r="X14" i="36"/>
  <c r="X16" i="36"/>
  <c r="W7" i="36"/>
  <c r="W8" i="36"/>
  <c r="W9" i="36"/>
  <c r="W14" i="36"/>
  <c r="V142" i="32" s="1"/>
  <c r="W16" i="36"/>
  <c r="V7" i="36"/>
  <c r="V8" i="36"/>
  <c r="V9" i="36"/>
  <c r="V14" i="36"/>
  <c r="U142" i="32" s="1"/>
  <c r="V16" i="36"/>
  <c r="U7" i="36"/>
  <c r="U8" i="36"/>
  <c r="U9" i="36"/>
  <c r="U14" i="36"/>
  <c r="T142" i="32" s="1"/>
  <c r="U16" i="36"/>
  <c r="T7" i="36"/>
  <c r="T8" i="36"/>
  <c r="T9" i="36"/>
  <c r="T14" i="36"/>
  <c r="T16" i="36"/>
  <c r="S143" i="32" s="1"/>
  <c r="S7" i="36"/>
  <c r="S8" i="36"/>
  <c r="S9" i="36"/>
  <c r="S14" i="36"/>
  <c r="S16" i="36"/>
  <c r="R143" i="32" s="1"/>
  <c r="R7" i="36"/>
  <c r="R8" i="36"/>
  <c r="R9" i="36"/>
  <c r="R14" i="36"/>
  <c r="R16" i="36"/>
  <c r="Q7" i="36"/>
  <c r="Q8" i="36"/>
  <c r="Q9" i="36"/>
  <c r="Q14" i="36"/>
  <c r="Q16" i="36"/>
  <c r="P7" i="36"/>
  <c r="P8" i="36"/>
  <c r="P9" i="36"/>
  <c r="P14" i="36"/>
  <c r="P16" i="36"/>
  <c r="O7" i="36"/>
  <c r="O8" i="36"/>
  <c r="O9" i="36"/>
  <c r="O14" i="36"/>
  <c r="N142" i="32" s="1"/>
  <c r="O16" i="36"/>
  <c r="N7" i="36"/>
  <c r="N8" i="36"/>
  <c r="N9" i="36"/>
  <c r="N14" i="36"/>
  <c r="M142" i="32" s="1"/>
  <c r="N16" i="36"/>
  <c r="M143" i="32" s="1"/>
  <c r="M7" i="36"/>
  <c r="M8" i="36"/>
  <c r="M9" i="36"/>
  <c r="M14" i="36"/>
  <c r="M16" i="36"/>
  <c r="L7" i="36"/>
  <c r="L8" i="36"/>
  <c r="L9" i="36"/>
  <c r="L14" i="36"/>
  <c r="L16" i="36"/>
  <c r="K7" i="36"/>
  <c r="K8" i="36"/>
  <c r="K9" i="36"/>
  <c r="K14" i="36"/>
  <c r="K16" i="36"/>
  <c r="J143" i="32" s="1"/>
  <c r="J7" i="36"/>
  <c r="J8" i="36"/>
  <c r="J9" i="36"/>
  <c r="J14" i="36"/>
  <c r="I142" i="32" s="1"/>
  <c r="J16" i="36"/>
  <c r="I7" i="36"/>
  <c r="I8" i="36"/>
  <c r="I9" i="36"/>
  <c r="I14" i="36"/>
  <c r="I16" i="36"/>
  <c r="H143" i="32" s="1"/>
  <c r="H7" i="36"/>
  <c r="H8" i="36"/>
  <c r="H9" i="36"/>
  <c r="H14" i="36"/>
  <c r="H16" i="36"/>
  <c r="G7" i="36"/>
  <c r="G8" i="36"/>
  <c r="G9" i="36"/>
  <c r="G14" i="36"/>
  <c r="F142" i="32" s="1"/>
  <c r="G16" i="36"/>
  <c r="F7" i="36"/>
  <c r="F8" i="36"/>
  <c r="F9" i="36"/>
  <c r="F14" i="36"/>
  <c r="E142" i="32" s="1"/>
  <c r="F16" i="36"/>
  <c r="E7" i="36"/>
  <c r="E8" i="36"/>
  <c r="E9" i="36"/>
  <c r="E14" i="36"/>
  <c r="E16" i="36"/>
  <c r="AB12" i="36"/>
  <c r="AA12" i="36"/>
  <c r="Z145" i="32" s="1"/>
  <c r="Z12" i="36"/>
  <c r="Y12" i="36"/>
  <c r="X12" i="36"/>
  <c r="W145" i="32" s="1"/>
  <c r="W12" i="36"/>
  <c r="V145" i="32" s="1"/>
  <c r="V12" i="36"/>
  <c r="U12" i="36"/>
  <c r="T12" i="36"/>
  <c r="S145" i="32" s="1"/>
  <c r="S12" i="36"/>
  <c r="R145" i="32" s="1"/>
  <c r="R12" i="36"/>
  <c r="Q12" i="36"/>
  <c r="P12" i="36"/>
  <c r="O145" i="32" s="1"/>
  <c r="O12" i="36"/>
  <c r="N12" i="36"/>
  <c r="M145" i="32" s="1"/>
  <c r="M12" i="36"/>
  <c r="L12" i="36"/>
  <c r="K12" i="36"/>
  <c r="J145" i="32" s="1"/>
  <c r="J12" i="36"/>
  <c r="I12" i="36"/>
  <c r="H145" i="32" s="1"/>
  <c r="H12" i="36"/>
  <c r="G145" i="32" s="1"/>
  <c r="G12" i="36"/>
  <c r="F12" i="36"/>
  <c r="E12" i="36"/>
  <c r="D5" i="36"/>
  <c r="E5" i="36" s="1"/>
  <c r="F5" i="36" s="1"/>
  <c r="G5" i="36" s="1"/>
  <c r="H5" i="36" s="1"/>
  <c r="I5" i="36" s="1"/>
  <c r="J5" i="36" s="1"/>
  <c r="K5" i="36" s="1"/>
  <c r="L5" i="36" s="1"/>
  <c r="M5" i="36" s="1"/>
  <c r="N5" i="36" s="1"/>
  <c r="O5" i="36" s="1"/>
  <c r="P5" i="36" s="1"/>
  <c r="Q5" i="36" s="1"/>
  <c r="R5" i="36" s="1"/>
  <c r="S5" i="36" s="1"/>
  <c r="T5" i="36" s="1"/>
  <c r="U5" i="36" s="1"/>
  <c r="V5" i="36" s="1"/>
  <c r="W5" i="36" s="1"/>
  <c r="X5" i="36" s="1"/>
  <c r="Y5" i="36" s="1"/>
  <c r="Z5" i="36" s="1"/>
  <c r="AA5" i="36" s="1"/>
  <c r="AB5" i="36" s="1"/>
  <c r="AB7" i="38"/>
  <c r="AB8" i="38"/>
  <c r="AB9" i="38"/>
  <c r="AB13" i="38"/>
  <c r="AB15" i="38"/>
  <c r="AA7" i="38"/>
  <c r="AA8" i="38"/>
  <c r="AA9" i="38"/>
  <c r="AA13" i="38"/>
  <c r="AA15" i="38"/>
  <c r="Z7" i="38"/>
  <c r="Z8" i="38"/>
  <c r="Z9" i="38"/>
  <c r="Z13" i="38"/>
  <c r="Z15" i="38"/>
  <c r="Y7" i="38"/>
  <c r="Y8" i="38"/>
  <c r="Y9" i="38"/>
  <c r="Y13" i="38"/>
  <c r="Y15" i="38"/>
  <c r="X7" i="38"/>
  <c r="X8" i="38"/>
  <c r="X9" i="38"/>
  <c r="X13" i="38"/>
  <c r="X15" i="38"/>
  <c r="W7" i="38"/>
  <c r="W8" i="38"/>
  <c r="W9" i="38"/>
  <c r="W13" i="38"/>
  <c r="W15" i="38"/>
  <c r="V7" i="38"/>
  <c r="V8" i="38"/>
  <c r="V9" i="38"/>
  <c r="V13" i="38"/>
  <c r="V15" i="38"/>
  <c r="U7" i="38"/>
  <c r="U8" i="38"/>
  <c r="U9" i="38"/>
  <c r="U13" i="38"/>
  <c r="U15" i="38"/>
  <c r="T7" i="38"/>
  <c r="T8" i="38"/>
  <c r="T9" i="38"/>
  <c r="T13" i="38"/>
  <c r="T15" i="38"/>
  <c r="S7" i="38"/>
  <c r="S8" i="38"/>
  <c r="S9" i="38"/>
  <c r="S13" i="38"/>
  <c r="S15" i="38"/>
  <c r="R7" i="38"/>
  <c r="R8" i="38"/>
  <c r="R9" i="38"/>
  <c r="R13" i="38"/>
  <c r="R15" i="38"/>
  <c r="Q7" i="38"/>
  <c r="Q8" i="38"/>
  <c r="Q9" i="38"/>
  <c r="Q13" i="38"/>
  <c r="Q15" i="38"/>
  <c r="P7" i="38"/>
  <c r="P8" i="38"/>
  <c r="P9" i="38"/>
  <c r="P13" i="38"/>
  <c r="P15" i="38"/>
  <c r="O7" i="38"/>
  <c r="O8" i="38"/>
  <c r="O9" i="38"/>
  <c r="O13" i="38"/>
  <c r="O15" i="38"/>
  <c r="N7" i="38"/>
  <c r="N8" i="38"/>
  <c r="N9" i="38"/>
  <c r="N13" i="38"/>
  <c r="N15" i="38"/>
  <c r="M7" i="38"/>
  <c r="M8" i="38"/>
  <c r="M9" i="38"/>
  <c r="M13" i="38"/>
  <c r="M15" i="38"/>
  <c r="L7" i="38"/>
  <c r="L8" i="38"/>
  <c r="L9" i="38"/>
  <c r="L13" i="38"/>
  <c r="L15" i="38"/>
  <c r="K7" i="38"/>
  <c r="K8" i="38"/>
  <c r="K9" i="38"/>
  <c r="K13" i="38"/>
  <c r="K15" i="38"/>
  <c r="J7" i="38"/>
  <c r="J8" i="38"/>
  <c r="J9" i="38"/>
  <c r="J13" i="38"/>
  <c r="J15" i="38"/>
  <c r="I7" i="38"/>
  <c r="I8" i="38"/>
  <c r="I9" i="38"/>
  <c r="I13" i="38"/>
  <c r="I15" i="38"/>
  <c r="H7" i="38"/>
  <c r="H8" i="38"/>
  <c r="H9" i="38"/>
  <c r="H13" i="38"/>
  <c r="H15" i="38"/>
  <c r="G7" i="38"/>
  <c r="G8" i="38"/>
  <c r="G9" i="38"/>
  <c r="G13" i="38"/>
  <c r="G15" i="38"/>
  <c r="F7" i="38"/>
  <c r="F8" i="38"/>
  <c r="F9" i="38"/>
  <c r="F13" i="38"/>
  <c r="F15" i="38"/>
  <c r="E7" i="38"/>
  <c r="E8" i="38"/>
  <c r="E9" i="38"/>
  <c r="E13" i="38"/>
  <c r="E15" i="38"/>
  <c r="AB11" i="38"/>
  <c r="AA11" i="38"/>
  <c r="Z11" i="38"/>
  <c r="Y11" i="38"/>
  <c r="X11" i="38"/>
  <c r="W11" i="38"/>
  <c r="V11" i="38"/>
  <c r="U11" i="38"/>
  <c r="T11" i="38"/>
  <c r="S11" i="38"/>
  <c r="R11" i="38"/>
  <c r="Q11" i="38"/>
  <c r="P11" i="38"/>
  <c r="O11" i="38"/>
  <c r="N11" i="38"/>
  <c r="M11" i="38"/>
  <c r="L11" i="38"/>
  <c r="K11" i="38"/>
  <c r="J11" i="38"/>
  <c r="I11" i="38"/>
  <c r="H11" i="38"/>
  <c r="G11" i="38"/>
  <c r="F11" i="38"/>
  <c r="E11" i="38"/>
  <c r="AB15" i="39"/>
  <c r="AA162" i="32" s="1"/>
  <c r="Z15" i="39"/>
  <c r="Y162" i="32" s="1"/>
  <c r="X15" i="39"/>
  <c r="W162" i="32" s="1"/>
  <c r="V15" i="39"/>
  <c r="T15" i="39"/>
  <c r="S162" i="32" s="1"/>
  <c r="R15" i="39"/>
  <c r="Q162" i="32" s="1"/>
  <c r="P15" i="39"/>
  <c r="O162" i="32" s="1"/>
  <c r="N15" i="39"/>
  <c r="M162" i="32" s="1"/>
  <c r="L15" i="39"/>
  <c r="K162" i="32" s="1"/>
  <c r="J15" i="39"/>
  <c r="I162" i="32" s="1"/>
  <c r="H15" i="39"/>
  <c r="G162" i="32" s="1"/>
  <c r="F15" i="39"/>
  <c r="E162" i="32" s="1"/>
  <c r="AA13" i="39"/>
  <c r="W13" i="39"/>
  <c r="V165" i="32" s="1"/>
  <c r="S13" i="39"/>
  <c r="R165" i="32" s="1"/>
  <c r="O13" i="39"/>
  <c r="K13" i="39"/>
  <c r="G13" i="39"/>
  <c r="F165" i="32" s="1"/>
  <c r="AB7" i="40"/>
  <c r="AB8" i="40"/>
  <c r="AB9" i="40"/>
  <c r="AB13" i="40"/>
  <c r="AA182" i="32" s="1"/>
  <c r="AA7" i="40"/>
  <c r="AA8" i="40"/>
  <c r="AA9" i="40"/>
  <c r="AA13" i="40"/>
  <c r="Z7" i="40"/>
  <c r="Z8" i="40"/>
  <c r="Z9" i="40"/>
  <c r="Z13" i="40"/>
  <c r="Y182" i="32" s="1"/>
  <c r="Y7" i="40"/>
  <c r="Y8" i="40"/>
  <c r="Y9" i="40"/>
  <c r="Y13" i="40"/>
  <c r="X7" i="40"/>
  <c r="X8" i="40"/>
  <c r="X9" i="40"/>
  <c r="X13" i="40"/>
  <c r="W182" i="32" s="1"/>
  <c r="W7" i="40"/>
  <c r="W8" i="40"/>
  <c r="W9" i="40"/>
  <c r="W13" i="40"/>
  <c r="V7" i="40"/>
  <c r="V8" i="40"/>
  <c r="V9" i="40"/>
  <c r="V13" i="40"/>
  <c r="U182" i="32" s="1"/>
  <c r="U7" i="40"/>
  <c r="U8" i="40"/>
  <c r="U9" i="40"/>
  <c r="U13" i="40"/>
  <c r="T182" i="32" s="1"/>
  <c r="T7" i="40"/>
  <c r="T8" i="40"/>
  <c r="T9" i="40"/>
  <c r="T13" i="40"/>
  <c r="S182" i="32" s="1"/>
  <c r="S7" i="40"/>
  <c r="S8" i="40"/>
  <c r="S9" i="40"/>
  <c r="S13" i="40"/>
  <c r="R7" i="40"/>
  <c r="R8" i="40"/>
  <c r="R9" i="40"/>
  <c r="R13" i="40"/>
  <c r="Q182" i="32" s="1"/>
  <c r="Q7" i="40"/>
  <c r="Q8" i="40"/>
  <c r="Q9" i="40"/>
  <c r="Q13" i="40"/>
  <c r="P7" i="40"/>
  <c r="P8" i="40"/>
  <c r="P9" i="40"/>
  <c r="P13" i="40"/>
  <c r="O182" i="32" s="1"/>
  <c r="O7" i="40"/>
  <c r="O8" i="40"/>
  <c r="O9" i="40"/>
  <c r="O13" i="40"/>
  <c r="N7" i="40"/>
  <c r="N8" i="40"/>
  <c r="N9" i="40"/>
  <c r="N13" i="40"/>
  <c r="M182" i="32" s="1"/>
  <c r="M7" i="40"/>
  <c r="M8" i="40"/>
  <c r="M9" i="40"/>
  <c r="M13" i="40"/>
  <c r="L7" i="40"/>
  <c r="L8" i="40"/>
  <c r="L9" i="40"/>
  <c r="L13" i="40"/>
  <c r="K182" i="32" s="1"/>
  <c r="K7" i="40"/>
  <c r="K8" i="40"/>
  <c r="K9" i="40"/>
  <c r="K13" i="40"/>
  <c r="J7" i="40"/>
  <c r="J8" i="40"/>
  <c r="J9" i="40"/>
  <c r="J13" i="40"/>
  <c r="I182" i="32" s="1"/>
  <c r="I7" i="40"/>
  <c r="I8" i="40"/>
  <c r="I9" i="40"/>
  <c r="I13" i="40"/>
  <c r="H7" i="40"/>
  <c r="H8" i="40"/>
  <c r="H9" i="40"/>
  <c r="H13" i="40"/>
  <c r="G182" i="32" s="1"/>
  <c r="G7" i="40"/>
  <c r="G8" i="40"/>
  <c r="G9" i="40"/>
  <c r="G13" i="40"/>
  <c r="F7" i="40"/>
  <c r="F8" i="40"/>
  <c r="F9" i="40"/>
  <c r="F13" i="40"/>
  <c r="E182" i="32" s="1"/>
  <c r="E7" i="40"/>
  <c r="E8" i="40"/>
  <c r="E9" i="40"/>
  <c r="E13" i="40"/>
  <c r="AB11" i="40"/>
  <c r="AA183" i="32" s="1"/>
  <c r="AA11" i="40"/>
  <c r="Z11" i="40"/>
  <c r="Y11" i="40"/>
  <c r="X183" i="32" s="1"/>
  <c r="X11" i="40"/>
  <c r="W11" i="40"/>
  <c r="V183" i="32" s="1"/>
  <c r="V11" i="40"/>
  <c r="U183" i="32" s="1"/>
  <c r="U11" i="40"/>
  <c r="T11" i="40"/>
  <c r="S183" i="32" s="1"/>
  <c r="S11" i="40"/>
  <c r="R11" i="40"/>
  <c r="Q11" i="40"/>
  <c r="P183" i="32" s="1"/>
  <c r="P11" i="40"/>
  <c r="O11" i="40"/>
  <c r="N183" i="32" s="1"/>
  <c r="N11" i="40"/>
  <c r="M11" i="40"/>
  <c r="L11" i="40"/>
  <c r="K183" i="32" s="1"/>
  <c r="K11" i="40"/>
  <c r="J11" i="40"/>
  <c r="I11" i="40"/>
  <c r="H183" i="32" s="1"/>
  <c r="H11" i="40"/>
  <c r="G11" i="40"/>
  <c r="F183" i="32" s="1"/>
  <c r="F11" i="40"/>
  <c r="E11" i="40"/>
  <c r="E5" i="40"/>
  <c r="F5" i="40"/>
  <c r="G5" i="40" s="1"/>
  <c r="H5" i="40" s="1"/>
  <c r="I5" i="40" s="1"/>
  <c r="J5" i="40" s="1"/>
  <c r="K5" i="40" s="1"/>
  <c r="L5" i="40" s="1"/>
  <c r="M5" i="40" s="1"/>
  <c r="N5" i="40" s="1"/>
  <c r="O5" i="40" s="1"/>
  <c r="P5" i="40" s="1"/>
  <c r="Q5" i="40" s="1"/>
  <c r="R5" i="40" s="1"/>
  <c r="S5" i="40" s="1"/>
  <c r="T5" i="40" s="1"/>
  <c r="U5" i="40" s="1"/>
  <c r="V5" i="40" s="1"/>
  <c r="W5" i="40" s="1"/>
  <c r="X5" i="40" s="1"/>
  <c r="Y5" i="40" s="1"/>
  <c r="Z5" i="40" s="1"/>
  <c r="AA5" i="40" s="1"/>
  <c r="AB5" i="40" s="1"/>
  <c r="D5" i="22"/>
  <c r="E5" i="22" s="1"/>
  <c r="F5" i="22" s="1"/>
  <c r="G5" i="22" s="1"/>
  <c r="H5" i="22" s="1"/>
  <c r="I5" i="22" s="1"/>
  <c r="J5" i="22" s="1"/>
  <c r="K5" i="22" s="1"/>
  <c r="L5" i="22" s="1"/>
  <c r="M5" i="22" s="1"/>
  <c r="N5" i="22" s="1"/>
  <c r="O5" i="22" s="1"/>
  <c r="P5" i="22" s="1"/>
  <c r="Q5" i="22" s="1"/>
  <c r="R5" i="22" s="1"/>
  <c r="S5" i="22" s="1"/>
  <c r="T5" i="22" s="1"/>
  <c r="U5" i="22" s="1"/>
  <c r="V5" i="22" s="1"/>
  <c r="W5" i="22" s="1"/>
  <c r="X5" i="22" s="1"/>
  <c r="Y5" i="22" s="1"/>
  <c r="Z5" i="22" s="1"/>
  <c r="AA5" i="22" s="1"/>
  <c r="AB5" i="22" s="1"/>
  <c r="D5" i="37"/>
  <c r="E5" i="37" s="1"/>
  <c r="F5" i="37" s="1"/>
  <c r="G5" i="37" s="1"/>
  <c r="H5" i="37" s="1"/>
  <c r="I5" i="37" s="1"/>
  <c r="J5" i="37" s="1"/>
  <c r="K5" i="37" s="1"/>
  <c r="L5" i="37" s="1"/>
  <c r="M5" i="37" s="1"/>
  <c r="N5" i="37" s="1"/>
  <c r="O5" i="37" s="1"/>
  <c r="P5" i="37" s="1"/>
  <c r="Q5" i="37" s="1"/>
  <c r="R5" i="37" s="1"/>
  <c r="S5" i="37" s="1"/>
  <c r="T5" i="37" s="1"/>
  <c r="U5" i="37" s="1"/>
  <c r="V5" i="37" s="1"/>
  <c r="W5" i="37" s="1"/>
  <c r="X5" i="37" s="1"/>
  <c r="Y5" i="37" s="1"/>
  <c r="Z5" i="37" s="1"/>
  <c r="AA5" i="37" s="1"/>
  <c r="AB5" i="37" s="1"/>
  <c r="D5" i="38"/>
  <c r="E5" i="38" s="1"/>
  <c r="F5" i="38" s="1"/>
  <c r="G5" i="38" s="1"/>
  <c r="H5" i="38" s="1"/>
  <c r="I5" i="38" s="1"/>
  <c r="J5" i="38" s="1"/>
  <c r="K5" i="38" s="1"/>
  <c r="L5" i="38" s="1"/>
  <c r="M5" i="38" s="1"/>
  <c r="N5" i="38" s="1"/>
  <c r="O5" i="38" s="1"/>
  <c r="P5" i="38" s="1"/>
  <c r="Q5" i="38" s="1"/>
  <c r="R5" i="38" s="1"/>
  <c r="S5" i="38" s="1"/>
  <c r="T5" i="38" s="1"/>
  <c r="U5" i="38" s="1"/>
  <c r="V5" i="38" s="1"/>
  <c r="W5" i="38" s="1"/>
  <c r="X5" i="38" s="1"/>
  <c r="Y5" i="38" s="1"/>
  <c r="Z5" i="38" s="1"/>
  <c r="AA5" i="38" s="1"/>
  <c r="AB5" i="38" s="1"/>
  <c r="D5" i="40"/>
  <c r="D5" i="2"/>
  <c r="E5" i="2" s="1"/>
  <c r="F5" i="2" s="1"/>
  <c r="G5" i="2" s="1"/>
  <c r="H5" i="2" s="1"/>
  <c r="I5" i="2" s="1"/>
  <c r="J5" i="2" s="1"/>
  <c r="K5" i="2" s="1"/>
  <c r="L5" i="2" s="1"/>
  <c r="M5" i="2" s="1"/>
  <c r="N5" i="2" s="1"/>
  <c r="O5" i="2" s="1"/>
  <c r="P5" i="2" s="1"/>
  <c r="Q5" i="2" s="1"/>
  <c r="R5" i="2" s="1"/>
  <c r="S5" i="2" s="1"/>
  <c r="T5" i="2" s="1"/>
  <c r="U5" i="2" s="1"/>
  <c r="V5" i="2" s="1"/>
  <c r="W5" i="2" s="1"/>
  <c r="X5" i="2" s="1"/>
  <c r="Y5" i="2" s="1"/>
  <c r="Z5" i="2" s="1"/>
  <c r="AA5" i="2" s="1"/>
  <c r="AB5" i="2" s="1"/>
  <c r="D5" i="39"/>
  <c r="E5" i="39" s="1"/>
  <c r="F5" i="39" s="1"/>
  <c r="G5" i="39" s="1"/>
  <c r="H5" i="39" s="1"/>
  <c r="I5" i="39" s="1"/>
  <c r="J5" i="39" s="1"/>
  <c r="K5" i="39" s="1"/>
  <c r="L5" i="39" s="1"/>
  <c r="M5" i="39" s="1"/>
  <c r="N5" i="39" s="1"/>
  <c r="O5" i="39" s="1"/>
  <c r="P5" i="39" s="1"/>
  <c r="Q5" i="39" s="1"/>
  <c r="R5" i="39" s="1"/>
  <c r="S5" i="39" s="1"/>
  <c r="T5" i="39" s="1"/>
  <c r="U5" i="39" s="1"/>
  <c r="V5" i="39" s="1"/>
  <c r="W5" i="39" s="1"/>
  <c r="X5" i="39" s="1"/>
  <c r="Y5" i="39" s="1"/>
  <c r="Z5" i="39" s="1"/>
  <c r="AA5" i="39" s="1"/>
  <c r="AB5" i="39" s="1"/>
  <c r="C9" i="39"/>
  <c r="C15" i="38"/>
  <c r="C13" i="38"/>
  <c r="C11" i="38"/>
  <c r="C9" i="38"/>
  <c r="C8" i="38"/>
  <c r="C7" i="38"/>
  <c r="C13" i="40"/>
  <c r="C11" i="40"/>
  <c r="C9" i="40"/>
  <c r="C8" i="40"/>
  <c r="C7" i="40"/>
  <c r="C26" i="22"/>
  <c r="C25" i="22"/>
  <c r="B94" i="32" s="1"/>
  <c r="C24" i="22"/>
  <c r="C22" i="22"/>
  <c r="B92" i="32" s="1"/>
  <c r="C20" i="22"/>
  <c r="B98" i="32" s="1"/>
  <c r="C19" i="22"/>
  <c r="C18" i="22"/>
  <c r="B97" i="32" s="1"/>
  <c r="C17" i="22"/>
  <c r="B96" i="32" s="1"/>
  <c r="C16" i="22"/>
  <c r="C15" i="22"/>
  <c r="C14" i="22"/>
  <c r="C13" i="22"/>
  <c r="B95" i="32" s="1"/>
  <c r="C12" i="22"/>
  <c r="C9" i="22"/>
  <c r="C8" i="22"/>
  <c r="C7" i="22"/>
  <c r="C23" i="37"/>
  <c r="B119" i="32" s="1"/>
  <c r="C21" i="37"/>
  <c r="C9" i="37"/>
  <c r="C8" i="37"/>
  <c r="C7" i="37"/>
  <c r="C16" i="36"/>
  <c r="C14" i="36"/>
  <c r="C12" i="36"/>
  <c r="B145" i="32" s="1"/>
  <c r="C9" i="36"/>
  <c r="C8" i="36"/>
  <c r="C7" i="36"/>
  <c r="D16" i="36"/>
  <c r="D14" i="36"/>
  <c r="D12" i="36"/>
  <c r="C145" i="32" s="1"/>
  <c r="D9" i="36"/>
  <c r="D8" i="36"/>
  <c r="D7" i="36"/>
  <c r="D13" i="39"/>
  <c r="C165" i="32" s="1"/>
  <c r="D15" i="38"/>
  <c r="D13" i="38"/>
  <c r="D11" i="38"/>
  <c r="D9" i="38"/>
  <c r="D8" i="38"/>
  <c r="D7" i="38"/>
  <c r="D13" i="40"/>
  <c r="C182" i="32" s="1"/>
  <c r="D11" i="40"/>
  <c r="D9" i="40"/>
  <c r="D8" i="40"/>
  <c r="D7" i="40"/>
  <c r="D26" i="22"/>
  <c r="D25" i="22"/>
  <c r="C94" i="32" s="1"/>
  <c r="D24" i="22"/>
  <c r="D22" i="22"/>
  <c r="C92" i="32" s="1"/>
  <c r="D20" i="22"/>
  <c r="C98" i="32" s="1"/>
  <c r="D19" i="22"/>
  <c r="D18" i="22"/>
  <c r="C97" i="32" s="1"/>
  <c r="D17" i="22"/>
  <c r="C96" i="32" s="1"/>
  <c r="D16" i="22"/>
  <c r="D15" i="22"/>
  <c r="D14" i="22"/>
  <c r="D13" i="22"/>
  <c r="C95" i="32" s="1"/>
  <c r="D12" i="22"/>
  <c r="D9" i="22"/>
  <c r="D8" i="22"/>
  <c r="D7" i="22"/>
  <c r="D23" i="37"/>
  <c r="C119" i="32" s="1"/>
  <c r="D21" i="37"/>
  <c r="D19" i="37"/>
  <c r="C123" i="32" s="1"/>
  <c r="D18" i="37"/>
  <c r="C122" i="32" s="1"/>
  <c r="D17" i="37"/>
  <c r="D16" i="37"/>
  <c r="C121" i="32" s="1"/>
  <c r="D15" i="37"/>
  <c r="D14" i="37"/>
  <c r="D13" i="37"/>
  <c r="C120" i="32" s="1"/>
  <c r="D12" i="37"/>
  <c r="D9" i="37"/>
  <c r="D8" i="37"/>
  <c r="D7" i="37"/>
  <c r="D31" i="2"/>
  <c r="D30" i="2" s="1"/>
  <c r="D21" i="2" s="1"/>
  <c r="D27" i="2"/>
  <c r="D26" i="2"/>
  <c r="D25" i="2"/>
  <c r="D24" i="2"/>
  <c r="D23" i="2"/>
  <c r="C31" i="2"/>
  <c r="C30" i="2" s="1"/>
  <c r="C21" i="2" s="1"/>
  <c r="C27" i="2"/>
  <c r="C26" i="2"/>
  <c r="C22" i="2" s="1"/>
  <c r="C25" i="2"/>
  <c r="C24" i="2"/>
  <c r="C23" i="2"/>
  <c r="AP188" i="32"/>
  <c r="AP189" i="32"/>
  <c r="AO188" i="32"/>
  <c r="AO189" i="32"/>
  <c r="AN188" i="32"/>
  <c r="O183" i="32"/>
  <c r="N182" i="32"/>
  <c r="M183" i="32"/>
  <c r="AP172" i="32"/>
  <c r="AP174" i="32"/>
  <c r="AP175" i="32"/>
  <c r="AO172" i="32"/>
  <c r="AO174" i="32"/>
  <c r="AO175" i="32"/>
  <c r="AN172" i="32"/>
  <c r="AN174" i="32"/>
  <c r="AN175" i="32"/>
  <c r="AP152" i="32"/>
  <c r="AP153" i="32"/>
  <c r="AP155" i="32"/>
  <c r="AO152" i="32"/>
  <c r="AO153" i="32"/>
  <c r="AO155" i="32"/>
  <c r="AN152" i="32"/>
  <c r="AN153" i="32"/>
  <c r="O142" i="32"/>
  <c r="O143" i="32"/>
  <c r="N143" i="32"/>
  <c r="N145" i="32"/>
  <c r="AP129" i="32"/>
  <c r="AP131" i="32"/>
  <c r="AP132" i="32"/>
  <c r="AP133" i="32"/>
  <c r="AP135" i="32"/>
  <c r="AO129" i="32"/>
  <c r="AO132" i="32"/>
  <c r="AO133" i="32"/>
  <c r="AO134" i="32"/>
  <c r="AO135" i="32"/>
  <c r="AN129" i="32"/>
  <c r="AN131" i="32"/>
  <c r="AN132" i="32"/>
  <c r="AN133" i="32"/>
  <c r="AN135" i="32"/>
  <c r="O117" i="32"/>
  <c r="O122" i="32"/>
  <c r="N117" i="32"/>
  <c r="N119" i="32"/>
  <c r="N122" i="32"/>
  <c r="N123" i="32"/>
  <c r="M119" i="32"/>
  <c r="M122" i="32"/>
  <c r="M123" i="32"/>
  <c r="AD181" i="32"/>
  <c r="AE181" i="32" s="1"/>
  <c r="AF181" i="32" s="1"/>
  <c r="AG181" i="32" s="1"/>
  <c r="AH181" i="32" s="1"/>
  <c r="AI181" i="32" s="1"/>
  <c r="AJ181" i="32" s="1"/>
  <c r="AK181" i="32" s="1"/>
  <c r="AL181" i="32" s="1"/>
  <c r="AM181" i="32" s="1"/>
  <c r="AN181" i="32" s="1"/>
  <c r="AO181" i="32" s="1"/>
  <c r="AP181" i="32" s="1"/>
  <c r="AQ181" i="32" s="1"/>
  <c r="AR181" i="32" s="1"/>
  <c r="AS181" i="32" s="1"/>
  <c r="AT181" i="32" s="1"/>
  <c r="AU181" i="32" s="1"/>
  <c r="AV181" i="32" s="1"/>
  <c r="AW181" i="32" s="1"/>
  <c r="AX181" i="32" s="1"/>
  <c r="AY181" i="32" s="1"/>
  <c r="AZ181" i="32" s="1"/>
  <c r="BA181" i="32" s="1"/>
  <c r="BB181" i="32" s="1"/>
  <c r="C181" i="32"/>
  <c r="D181" i="32" s="1"/>
  <c r="E181" i="32" s="1"/>
  <c r="F181" i="32" s="1"/>
  <c r="G181" i="32" s="1"/>
  <c r="H181" i="32" s="1"/>
  <c r="I181" i="32" s="1"/>
  <c r="J181" i="32" s="1"/>
  <c r="K181" i="32" s="1"/>
  <c r="L181" i="32" s="1"/>
  <c r="M181" i="32" s="1"/>
  <c r="N181" i="32" s="1"/>
  <c r="O181" i="32" s="1"/>
  <c r="P181" i="32" s="1"/>
  <c r="Q181" i="32" s="1"/>
  <c r="R181" i="32" s="1"/>
  <c r="S181" i="32" s="1"/>
  <c r="T181" i="32" s="1"/>
  <c r="U181" i="32" s="1"/>
  <c r="V181" i="32" s="1"/>
  <c r="W181" i="32" s="1"/>
  <c r="X181" i="32" s="1"/>
  <c r="Y181" i="32" s="1"/>
  <c r="Z181" i="32" s="1"/>
  <c r="AA181" i="32" s="1"/>
  <c r="AD161" i="32"/>
  <c r="AE161" i="32" s="1"/>
  <c r="AF161" i="32" s="1"/>
  <c r="AG161" i="32" s="1"/>
  <c r="AH161" i="32" s="1"/>
  <c r="AI161" i="32" s="1"/>
  <c r="AJ161" i="32" s="1"/>
  <c r="AK161" i="32" s="1"/>
  <c r="AL161" i="32" s="1"/>
  <c r="AM161" i="32" s="1"/>
  <c r="AN161" i="32" s="1"/>
  <c r="AO161" i="32" s="1"/>
  <c r="AP161" i="32" s="1"/>
  <c r="AQ161" i="32" s="1"/>
  <c r="AR161" i="32" s="1"/>
  <c r="AS161" i="32" s="1"/>
  <c r="AT161" i="32" s="1"/>
  <c r="AU161" i="32" s="1"/>
  <c r="AV161" i="32" s="1"/>
  <c r="AW161" i="32" s="1"/>
  <c r="AX161" i="32" s="1"/>
  <c r="AY161" i="32" s="1"/>
  <c r="AZ161" i="32" s="1"/>
  <c r="BA161" i="32" s="1"/>
  <c r="BB161" i="32" s="1"/>
  <c r="C161" i="32"/>
  <c r="D161" i="32" s="1"/>
  <c r="E161" i="32" s="1"/>
  <c r="F161" i="32" s="1"/>
  <c r="G161" i="32" s="1"/>
  <c r="H161" i="32" s="1"/>
  <c r="I161" i="32" s="1"/>
  <c r="J161" i="32" s="1"/>
  <c r="K161" i="32" s="1"/>
  <c r="L161" i="32" s="1"/>
  <c r="M161" i="32" s="1"/>
  <c r="N161" i="32" s="1"/>
  <c r="O161" i="32" s="1"/>
  <c r="P161" i="32" s="1"/>
  <c r="Q161" i="32" s="1"/>
  <c r="R161" i="32" s="1"/>
  <c r="S161" i="32" s="1"/>
  <c r="T161" i="32" s="1"/>
  <c r="U161" i="32" s="1"/>
  <c r="V161" i="32" s="1"/>
  <c r="W161" i="32" s="1"/>
  <c r="X161" i="32" s="1"/>
  <c r="Y161" i="32" s="1"/>
  <c r="Z161" i="32" s="1"/>
  <c r="AA161" i="32" s="1"/>
  <c r="AD141" i="32"/>
  <c r="AE141" i="32" s="1"/>
  <c r="AF141" i="32" s="1"/>
  <c r="AG141" i="32" s="1"/>
  <c r="AH141" i="32" s="1"/>
  <c r="AI141" i="32" s="1"/>
  <c r="AJ141" i="32" s="1"/>
  <c r="AK141" i="32" s="1"/>
  <c r="AL141" i="32" s="1"/>
  <c r="AM141" i="32" s="1"/>
  <c r="AN141" i="32" s="1"/>
  <c r="AO141" i="32" s="1"/>
  <c r="AP141" i="32" s="1"/>
  <c r="AQ141" i="32" s="1"/>
  <c r="AR141" i="32" s="1"/>
  <c r="AS141" i="32" s="1"/>
  <c r="AT141" i="32" s="1"/>
  <c r="AU141" i="32" s="1"/>
  <c r="AV141" i="32" s="1"/>
  <c r="AW141" i="32" s="1"/>
  <c r="AX141" i="32" s="1"/>
  <c r="AY141" i="32" s="1"/>
  <c r="AZ141" i="32" s="1"/>
  <c r="BA141" i="32" s="1"/>
  <c r="BB141" i="32" s="1"/>
  <c r="C141" i="32"/>
  <c r="D141" i="32" s="1"/>
  <c r="E141" i="32" s="1"/>
  <c r="F141" i="32" s="1"/>
  <c r="G141" i="32" s="1"/>
  <c r="H141" i="32" s="1"/>
  <c r="I141" i="32" s="1"/>
  <c r="J141" i="32" s="1"/>
  <c r="K141" i="32" s="1"/>
  <c r="L141" i="32" s="1"/>
  <c r="M141" i="32" s="1"/>
  <c r="N141" i="32" s="1"/>
  <c r="O141" i="32" s="1"/>
  <c r="P141" i="32" s="1"/>
  <c r="Q141" i="32" s="1"/>
  <c r="R141" i="32" s="1"/>
  <c r="S141" i="32" s="1"/>
  <c r="T141" i="32" s="1"/>
  <c r="U141" i="32" s="1"/>
  <c r="V141" i="32" s="1"/>
  <c r="W141" i="32" s="1"/>
  <c r="X141" i="32" s="1"/>
  <c r="Y141" i="32" s="1"/>
  <c r="Z141" i="32" s="1"/>
  <c r="AA141" i="32" s="1"/>
  <c r="AD116" i="32"/>
  <c r="AE116" i="32" s="1"/>
  <c r="AF116" i="32" s="1"/>
  <c r="AG116" i="32" s="1"/>
  <c r="AH116" i="32" s="1"/>
  <c r="AI116" i="32" s="1"/>
  <c r="AJ116" i="32" s="1"/>
  <c r="AK116" i="32" s="1"/>
  <c r="AL116" i="32" s="1"/>
  <c r="AM116" i="32" s="1"/>
  <c r="AN116" i="32" s="1"/>
  <c r="AO116" i="32" s="1"/>
  <c r="AP116" i="32" s="1"/>
  <c r="AQ116" i="32" s="1"/>
  <c r="AR116" i="32" s="1"/>
  <c r="AS116" i="32" s="1"/>
  <c r="AT116" i="32" s="1"/>
  <c r="AU116" i="32" s="1"/>
  <c r="AV116" i="32" s="1"/>
  <c r="AW116" i="32" s="1"/>
  <c r="AX116" i="32" s="1"/>
  <c r="AY116" i="32" s="1"/>
  <c r="AZ116" i="32" s="1"/>
  <c r="BA116" i="32" s="1"/>
  <c r="BB116" i="32" s="1"/>
  <c r="C116" i="32"/>
  <c r="D116" i="32" s="1"/>
  <c r="E116" i="32" s="1"/>
  <c r="F116" i="32" s="1"/>
  <c r="G116" i="32" s="1"/>
  <c r="H116" i="32" s="1"/>
  <c r="I116" i="32" s="1"/>
  <c r="J116" i="32" s="1"/>
  <c r="K116" i="32" s="1"/>
  <c r="L116" i="32" s="1"/>
  <c r="M116" i="32" s="1"/>
  <c r="N116" i="32" s="1"/>
  <c r="O116" i="32" s="1"/>
  <c r="P116" i="32" s="1"/>
  <c r="Q116" i="32" s="1"/>
  <c r="R116" i="32" s="1"/>
  <c r="S116" i="32" s="1"/>
  <c r="T116" i="32" s="1"/>
  <c r="U116" i="32" s="1"/>
  <c r="V116" i="32" s="1"/>
  <c r="W116" i="32" s="1"/>
  <c r="X116" i="32" s="1"/>
  <c r="Y116" i="32" s="1"/>
  <c r="Z116" i="32" s="1"/>
  <c r="AA116" i="32" s="1"/>
  <c r="BB188" i="32"/>
  <c r="BB189" i="32"/>
  <c r="BA188" i="32"/>
  <c r="BA189" i="32"/>
  <c r="AZ188" i="32"/>
  <c r="AZ189" i="32"/>
  <c r="AY188" i="32"/>
  <c r="AY189" i="32"/>
  <c r="AX188" i="32"/>
  <c r="AX189" i="32"/>
  <c r="AW188" i="32"/>
  <c r="AW189" i="32"/>
  <c r="AV188" i="32"/>
  <c r="AV189" i="32"/>
  <c r="AU188" i="32"/>
  <c r="AU189" i="32"/>
  <c r="AT188" i="32"/>
  <c r="AT189" i="32"/>
  <c r="AS188" i="32"/>
  <c r="AS189" i="32"/>
  <c r="AR188" i="32"/>
  <c r="AR189" i="32"/>
  <c r="AQ188" i="32"/>
  <c r="AQ189" i="32"/>
  <c r="BB172" i="32"/>
  <c r="BB174" i="32"/>
  <c r="BB175" i="32"/>
  <c r="BA172" i="32"/>
  <c r="BA174" i="32"/>
  <c r="BA175" i="32"/>
  <c r="AZ172" i="32"/>
  <c r="AZ174" i="32"/>
  <c r="AZ175" i="32"/>
  <c r="AY172" i="32"/>
  <c r="AY175" i="32"/>
  <c r="AX172" i="32"/>
  <c r="AX174" i="32"/>
  <c r="AX175" i="32"/>
  <c r="AW172" i="32"/>
  <c r="AW174" i="32"/>
  <c r="AW175" i="32"/>
  <c r="AV172" i="32"/>
  <c r="AV174" i="32"/>
  <c r="AV175" i="32"/>
  <c r="AU172" i="32"/>
  <c r="AU175" i="32"/>
  <c r="AT172" i="32"/>
  <c r="AT174" i="32"/>
  <c r="AT175" i="32"/>
  <c r="AS172" i="32"/>
  <c r="AS174" i="32"/>
  <c r="AS175" i="32"/>
  <c r="AR172" i="32"/>
  <c r="AR174" i="32"/>
  <c r="AR175" i="32"/>
  <c r="AQ172" i="32"/>
  <c r="AQ175" i="32"/>
  <c r="BB152" i="32"/>
  <c r="BB153" i="32"/>
  <c r="BB155" i="32"/>
  <c r="BA152" i="32"/>
  <c r="BA153" i="32"/>
  <c r="BA155" i="32"/>
  <c r="AZ152" i="32"/>
  <c r="AZ155" i="32"/>
  <c r="AY152" i="32"/>
  <c r="AY153" i="32"/>
  <c r="AY155" i="32"/>
  <c r="AX152" i="32"/>
  <c r="AX153" i="32"/>
  <c r="AX155" i="32"/>
  <c r="AW152" i="32"/>
  <c r="AW153" i="32"/>
  <c r="AW155" i="32"/>
  <c r="AV152" i="32"/>
  <c r="AV153" i="32"/>
  <c r="AU153" i="32"/>
  <c r="AU155" i="32"/>
  <c r="AT152" i="32"/>
  <c r="AT153" i="32"/>
  <c r="AT155" i="32"/>
  <c r="AS152" i="32"/>
  <c r="AS153" i="32"/>
  <c r="AS155" i="32"/>
  <c r="AR152" i="32"/>
  <c r="AR155" i="32"/>
  <c r="AQ152" i="32"/>
  <c r="AQ153" i="32"/>
  <c r="AQ155" i="32"/>
  <c r="BB129" i="32"/>
  <c r="BB131" i="32"/>
  <c r="BB132" i="32"/>
  <c r="BB133" i="32"/>
  <c r="BB134" i="32"/>
  <c r="BB135" i="32"/>
  <c r="BA129" i="32"/>
  <c r="BA131" i="32"/>
  <c r="BA132" i="32"/>
  <c r="BA133" i="32"/>
  <c r="BA134" i="32"/>
  <c r="BA135" i="32"/>
  <c r="AZ131" i="32"/>
  <c r="AZ132" i="32"/>
  <c r="AZ133" i="32"/>
  <c r="AZ134" i="32"/>
  <c r="AZ135" i="32"/>
  <c r="AY129" i="32"/>
  <c r="AY131" i="32"/>
  <c r="AY132" i="32"/>
  <c r="AY133" i="32"/>
  <c r="AY134" i="32"/>
  <c r="AY135" i="32"/>
  <c r="AX129" i="32"/>
  <c r="AX131" i="32"/>
  <c r="AX132" i="32"/>
  <c r="AX133" i="32"/>
  <c r="AX134" i="32"/>
  <c r="AX135" i="32"/>
  <c r="AW129" i="32"/>
  <c r="AW132" i="32"/>
  <c r="AW133" i="32"/>
  <c r="AW134" i="32"/>
  <c r="AW135" i="32"/>
  <c r="AV129" i="32"/>
  <c r="AV131" i="32"/>
  <c r="AV132" i="32"/>
  <c r="AV133" i="32"/>
  <c r="AV134" i="32"/>
  <c r="AV135" i="32"/>
  <c r="AU129" i="32"/>
  <c r="AU131" i="32"/>
  <c r="AU132" i="32"/>
  <c r="AU133" i="32"/>
  <c r="AU134" i="32"/>
  <c r="AU135" i="32"/>
  <c r="AT129" i="32"/>
  <c r="AT131" i="32"/>
  <c r="AT132" i="32"/>
  <c r="AT133" i="32"/>
  <c r="AT134" i="32"/>
  <c r="AT135" i="32"/>
  <c r="AS129" i="32"/>
  <c r="AS131" i="32"/>
  <c r="AS132" i="32"/>
  <c r="AS133" i="32"/>
  <c r="AS134" i="32"/>
  <c r="AS135" i="32"/>
  <c r="AR131" i="32"/>
  <c r="AR132" i="32"/>
  <c r="AR133" i="32"/>
  <c r="AR135" i="32"/>
  <c r="AQ129" i="32"/>
  <c r="AQ131" i="32"/>
  <c r="AQ132" i="32"/>
  <c r="AQ133" i="32"/>
  <c r="AQ135" i="32"/>
  <c r="Z182" i="32"/>
  <c r="Z183" i="32"/>
  <c r="Y183" i="32"/>
  <c r="X182" i="32"/>
  <c r="V182" i="32"/>
  <c r="T183" i="32"/>
  <c r="R182" i="32"/>
  <c r="Q183" i="32"/>
  <c r="P182" i="32"/>
  <c r="Z165" i="32"/>
  <c r="U162" i="32"/>
  <c r="AA142" i="32"/>
  <c r="AA145" i="32"/>
  <c r="Z142" i="32"/>
  <c r="Y142" i="32"/>
  <c r="Y143" i="32"/>
  <c r="Y145" i="32"/>
  <c r="X142" i="32"/>
  <c r="X143" i="32"/>
  <c r="X145" i="32"/>
  <c r="W142" i="32"/>
  <c r="W143" i="32"/>
  <c r="V143" i="32"/>
  <c r="U143" i="32"/>
  <c r="U145" i="32"/>
  <c r="T143" i="32"/>
  <c r="T145" i="32"/>
  <c r="S142" i="32"/>
  <c r="R142" i="32"/>
  <c r="Q142" i="32"/>
  <c r="Q143" i="32"/>
  <c r="Q145" i="32"/>
  <c r="P142" i="32"/>
  <c r="P143" i="32"/>
  <c r="P145" i="32"/>
  <c r="AA117" i="32"/>
  <c r="AA122" i="32"/>
  <c r="Z117" i="32"/>
  <c r="Z119" i="32"/>
  <c r="Z123" i="32"/>
  <c r="Y117" i="32"/>
  <c r="Y119" i="32"/>
  <c r="Y122" i="32"/>
  <c r="Y123" i="32"/>
  <c r="X117" i="32"/>
  <c r="X119" i="32"/>
  <c r="X122" i="32"/>
  <c r="X123" i="32"/>
  <c r="W117" i="32"/>
  <c r="W119" i="32"/>
  <c r="W122" i="32"/>
  <c r="W123" i="32"/>
  <c r="V119" i="32"/>
  <c r="V122" i="32"/>
  <c r="V123" i="32"/>
  <c r="U117" i="32"/>
  <c r="U119" i="32"/>
  <c r="U122" i="32"/>
  <c r="T117" i="32"/>
  <c r="T123" i="32"/>
  <c r="S117" i="32"/>
  <c r="S122" i="32"/>
  <c r="S123" i="32"/>
  <c r="R117" i="32"/>
  <c r="R122" i="32"/>
  <c r="R123" i="32"/>
  <c r="Q117" i="32"/>
  <c r="Q119" i="32"/>
  <c r="Q122" i="32"/>
  <c r="Q123" i="32"/>
  <c r="P117" i="32"/>
  <c r="P119" i="32"/>
  <c r="P122" i="32"/>
  <c r="P123" i="32"/>
  <c r="AM189" i="32"/>
  <c r="AL189" i="32"/>
  <c r="AK189" i="32"/>
  <c r="AJ189" i="32"/>
  <c r="AI189" i="32"/>
  <c r="AH189" i="32"/>
  <c r="AG189" i="32"/>
  <c r="AE189" i="32"/>
  <c r="AD189" i="32"/>
  <c r="AC189" i="32"/>
  <c r="AM188" i="32"/>
  <c r="AL188" i="32"/>
  <c r="AK188" i="32"/>
  <c r="AJ188" i="32"/>
  <c r="AI188" i="32"/>
  <c r="AH188" i="32"/>
  <c r="AG188" i="32"/>
  <c r="AF188" i="32"/>
  <c r="AE188" i="32"/>
  <c r="AC188" i="32"/>
  <c r="L183" i="32"/>
  <c r="J183" i="32"/>
  <c r="I183" i="32"/>
  <c r="G183" i="32"/>
  <c r="E183" i="32"/>
  <c r="D183" i="32"/>
  <c r="C183" i="32"/>
  <c r="A183" i="32"/>
  <c r="L182" i="32"/>
  <c r="J182" i="32"/>
  <c r="H182" i="32"/>
  <c r="F182" i="32"/>
  <c r="D182" i="32"/>
  <c r="B182" i="32"/>
  <c r="AM175" i="32"/>
  <c r="AL175" i="32"/>
  <c r="AK175" i="32"/>
  <c r="AJ175" i="32"/>
  <c r="AI175" i="32"/>
  <c r="AH175" i="32"/>
  <c r="AG175" i="32"/>
  <c r="AF175" i="32"/>
  <c r="AE175" i="32"/>
  <c r="AD175" i="32"/>
  <c r="AL174" i="32"/>
  <c r="AK174" i="32"/>
  <c r="AJ174" i="32"/>
  <c r="AH174" i="32"/>
  <c r="AG174" i="32"/>
  <c r="AF174" i="32"/>
  <c r="AD174" i="32"/>
  <c r="AC174" i="32"/>
  <c r="AM172" i="32"/>
  <c r="AL172" i="32"/>
  <c r="AK172" i="32"/>
  <c r="AJ172" i="32"/>
  <c r="AI172" i="32"/>
  <c r="AH172" i="32"/>
  <c r="AG172" i="32"/>
  <c r="AF172" i="32"/>
  <c r="AE172" i="32"/>
  <c r="AD172" i="32"/>
  <c r="AC172" i="32"/>
  <c r="J165" i="32"/>
  <c r="A165" i="32"/>
  <c r="A164" i="32"/>
  <c r="A163" i="32"/>
  <c r="AM155" i="32"/>
  <c r="AL155" i="32"/>
  <c r="AK155" i="32"/>
  <c r="AJ155" i="32"/>
  <c r="AI155" i="32"/>
  <c r="AH155" i="32"/>
  <c r="AG155" i="32"/>
  <c r="AE155" i="32"/>
  <c r="AD155" i="32"/>
  <c r="AM153" i="32"/>
  <c r="AL153" i="32"/>
  <c r="AK153" i="32"/>
  <c r="AI153" i="32"/>
  <c r="AH153" i="32"/>
  <c r="AG153" i="32"/>
  <c r="AF153" i="32"/>
  <c r="AE153" i="32"/>
  <c r="AD153" i="32"/>
  <c r="AC153" i="32"/>
  <c r="AL152" i="32"/>
  <c r="AK152" i="32"/>
  <c r="AJ152" i="32"/>
  <c r="AI152" i="32"/>
  <c r="AH152" i="32"/>
  <c r="AG152" i="32"/>
  <c r="AF152" i="32"/>
  <c r="AD152" i="32"/>
  <c r="AC152" i="32"/>
  <c r="L145" i="32"/>
  <c r="K145" i="32"/>
  <c r="I145" i="32"/>
  <c r="F145" i="32"/>
  <c r="E145" i="32"/>
  <c r="D145" i="32"/>
  <c r="A145" i="32"/>
  <c r="A144" i="32"/>
  <c r="A154" i="32" s="1"/>
  <c r="L143" i="32"/>
  <c r="K143" i="32"/>
  <c r="I143" i="32"/>
  <c r="G143" i="32"/>
  <c r="F143" i="32"/>
  <c r="E143" i="32"/>
  <c r="D143" i="32"/>
  <c r="C143" i="32"/>
  <c r="B143" i="32"/>
  <c r="A143" i="32"/>
  <c r="L142" i="32"/>
  <c r="K142" i="32"/>
  <c r="J142" i="32"/>
  <c r="H142" i="32"/>
  <c r="G142" i="32"/>
  <c r="D142" i="32"/>
  <c r="C142" i="32"/>
  <c r="B142" i="32"/>
  <c r="AM135" i="32"/>
  <c r="AL135" i="32"/>
  <c r="AK135" i="32"/>
  <c r="AJ135" i="32"/>
  <c r="AI135" i="32"/>
  <c r="AH135" i="32"/>
  <c r="AG135" i="32"/>
  <c r="AF135" i="32"/>
  <c r="AE135" i="32"/>
  <c r="AD135" i="32"/>
  <c r="AC135" i="32"/>
  <c r="AF134" i="32"/>
  <c r="AD134" i="32"/>
  <c r="AC134" i="32"/>
  <c r="AM133" i="32"/>
  <c r="AL133" i="32"/>
  <c r="AK133" i="32"/>
  <c r="AJ133" i="32"/>
  <c r="AI133" i="32"/>
  <c r="AH133" i="32"/>
  <c r="AG133" i="32"/>
  <c r="AF133" i="32"/>
  <c r="AE133" i="32"/>
  <c r="AD133" i="32"/>
  <c r="AC133" i="32"/>
  <c r="AM132" i="32"/>
  <c r="AL132" i="32"/>
  <c r="AK132" i="32"/>
  <c r="AJ132" i="32"/>
  <c r="AI132" i="32"/>
  <c r="AH132" i="32"/>
  <c r="AG132" i="32"/>
  <c r="AF132" i="32"/>
  <c r="AE132" i="32"/>
  <c r="AD132" i="32"/>
  <c r="AC132" i="32"/>
  <c r="AM131" i="32"/>
  <c r="AL131" i="32"/>
  <c r="AK131" i="32"/>
  <c r="AJ131" i="32"/>
  <c r="AI131" i="32"/>
  <c r="AH131" i="32"/>
  <c r="AG131" i="32"/>
  <c r="AF131" i="32"/>
  <c r="AE131" i="32"/>
  <c r="AD131" i="32"/>
  <c r="AC131" i="32"/>
  <c r="AM129" i="32"/>
  <c r="AL129" i="32"/>
  <c r="AK129" i="32"/>
  <c r="AJ129" i="32"/>
  <c r="AI129" i="32"/>
  <c r="AH129" i="32"/>
  <c r="AG129" i="32"/>
  <c r="AF129" i="32"/>
  <c r="AE129" i="32"/>
  <c r="AC129" i="32"/>
  <c r="L123" i="32"/>
  <c r="K123" i="32"/>
  <c r="J123" i="32"/>
  <c r="I123" i="32"/>
  <c r="H123" i="32"/>
  <c r="G123" i="32"/>
  <c r="F123" i="32"/>
  <c r="E123" i="32"/>
  <c r="A123" i="32"/>
  <c r="L122" i="32"/>
  <c r="K122" i="32"/>
  <c r="J122" i="32"/>
  <c r="I122" i="32"/>
  <c r="H122" i="32"/>
  <c r="G122" i="32"/>
  <c r="F122" i="32"/>
  <c r="E122" i="32"/>
  <c r="D122" i="32"/>
  <c r="A122" i="32"/>
  <c r="J121" i="32"/>
  <c r="A121" i="32"/>
  <c r="D120" i="32"/>
  <c r="A120" i="32"/>
  <c r="L119" i="32"/>
  <c r="I119" i="32"/>
  <c r="H119" i="32"/>
  <c r="G119" i="32"/>
  <c r="F119" i="32"/>
  <c r="E119" i="32"/>
  <c r="D119" i="32"/>
  <c r="A119" i="32"/>
  <c r="A131" i="32" s="1"/>
  <c r="A118" i="32"/>
  <c r="L117" i="32"/>
  <c r="K117" i="32"/>
  <c r="J117" i="32"/>
  <c r="H117" i="32"/>
  <c r="G117" i="32"/>
  <c r="D117" i="32"/>
  <c r="C117" i="32"/>
  <c r="B117" i="32"/>
  <c r="AD20" i="2"/>
  <c r="B28" i="28"/>
  <c r="B184" i="28"/>
  <c r="B158" i="28"/>
  <c r="B132" i="28"/>
  <c r="B106" i="28"/>
  <c r="A190" i="32"/>
  <c r="A189" i="32"/>
  <c r="A188" i="32"/>
  <c r="A175" i="32"/>
  <c r="A174" i="32"/>
  <c r="A173" i="32"/>
  <c r="A172" i="32"/>
  <c r="A176" i="32"/>
  <c r="A156" i="32"/>
  <c r="A155" i="32"/>
  <c r="A153" i="32"/>
  <c r="A152" i="32"/>
  <c r="A136" i="32"/>
  <c r="A135" i="32"/>
  <c r="A134" i="32"/>
  <c r="A133" i="32"/>
  <c r="A132" i="32"/>
  <c r="A130" i="32"/>
  <c r="A129" i="32"/>
  <c r="AE30" i="2"/>
  <c r="AD30" i="2"/>
  <c r="AE45" i="2"/>
  <c r="AD45" i="2"/>
  <c r="D45" i="2"/>
  <c r="C45" i="2"/>
  <c r="B45" i="2"/>
  <c r="AE44" i="2"/>
  <c r="AD44" i="2"/>
  <c r="D44" i="2"/>
  <c r="C44" i="2"/>
  <c r="B44" i="2"/>
  <c r="B43" i="2"/>
  <c r="B42" i="2"/>
  <c r="B41" i="2"/>
  <c r="AE21" i="2"/>
  <c r="B80" i="28"/>
  <c r="B54" i="28"/>
  <c r="B2" i="28"/>
  <c r="AE40" i="2"/>
  <c r="AD40" i="2"/>
  <c r="D40" i="2"/>
  <c r="C40" i="2"/>
  <c r="AD22" i="2"/>
  <c r="D22" i="2"/>
  <c r="AD34" i="2"/>
  <c r="AD6" i="2"/>
  <c r="B35" i="2"/>
  <c r="B36" i="2"/>
  <c r="B37" i="2"/>
  <c r="B38" i="2"/>
  <c r="B39" i="2"/>
  <c r="B40" i="2"/>
  <c r="BC11" i="37"/>
  <c r="BB130" i="32" s="1"/>
  <c r="BB11" i="37"/>
  <c r="BA130" i="32" s="1"/>
  <c r="BA11" i="37"/>
  <c r="AZ130" i="32" s="1"/>
  <c r="AZ11" i="37"/>
  <c r="AY130" i="32" s="1"/>
  <c r="AY11" i="37"/>
  <c r="AX130" i="32" s="1"/>
  <c r="AX11" i="37"/>
  <c r="AW11" i="37"/>
  <c r="AV130" i="32" s="1"/>
  <c r="AV11" i="37"/>
  <c r="AU11" i="37"/>
  <c r="AT130" i="32" s="1"/>
  <c r="AT11" i="37"/>
  <c r="AS130" i="32" s="1"/>
  <c r="AS11" i="37"/>
  <c r="AR130" i="32" s="1"/>
  <c r="AR11" i="37"/>
  <c r="AQ11" i="37"/>
  <c r="AP130" i="32" s="1"/>
  <c r="AP11" i="37"/>
  <c r="AO130" i="32" s="1"/>
  <c r="AO11" i="37"/>
  <c r="AN130" i="32" s="1"/>
  <c r="AN11" i="37"/>
  <c r="AM130" i="32" s="1"/>
  <c r="AM11" i="37"/>
  <c r="AL130" i="32" s="1"/>
  <c r="AL11" i="37"/>
  <c r="AK130" i="32" s="1"/>
  <c r="AK11" i="37"/>
  <c r="AJ11" i="37"/>
  <c r="AI130" i="32" s="1"/>
  <c r="AI11" i="37"/>
  <c r="AH130" i="32" s="1"/>
  <c r="AH11" i="37"/>
  <c r="AG130" i="32" s="1"/>
  <c r="AG11" i="37"/>
  <c r="AF11" i="37"/>
  <c r="AE130" i="32" s="1"/>
  <c r="AE11" i="37"/>
  <c r="AD130" i="32" s="1"/>
  <c r="AD11" i="37"/>
  <c r="AC130" i="32" s="1"/>
  <c r="AB11" i="37"/>
  <c r="AA118" i="32" s="1"/>
  <c r="AA11" i="37"/>
  <c r="Z11" i="37"/>
  <c r="Y118" i="32" s="1"/>
  <c r="Y11" i="37"/>
  <c r="X118" i="32" s="1"/>
  <c r="X11" i="37"/>
  <c r="W118" i="32" s="1"/>
  <c r="W11" i="37"/>
  <c r="V118" i="32" s="1"/>
  <c r="V11" i="37"/>
  <c r="U11" i="37"/>
  <c r="T118" i="32" s="1"/>
  <c r="T11" i="37"/>
  <c r="S118" i="32" s="1"/>
  <c r="S11" i="37"/>
  <c r="R11" i="37"/>
  <c r="Q118" i="32" s="1"/>
  <c r="Q11" i="37"/>
  <c r="P118" i="32" s="1"/>
  <c r="P11" i="37"/>
  <c r="O118" i="32" s="1"/>
  <c r="O11" i="37"/>
  <c r="N118" i="32" s="1"/>
  <c r="N11" i="37"/>
  <c r="M118" i="32" s="1"/>
  <c r="M11" i="37"/>
  <c r="L118" i="32" s="1"/>
  <c r="L11" i="37"/>
  <c r="K118" i="32" s="1"/>
  <c r="K11" i="37"/>
  <c r="J118" i="32" s="1"/>
  <c r="J11" i="37"/>
  <c r="I118" i="32" s="1"/>
  <c r="I11" i="37"/>
  <c r="H118" i="32" s="1"/>
  <c r="H11" i="37"/>
  <c r="G118" i="32" s="1"/>
  <c r="G11" i="37"/>
  <c r="F118" i="32" s="1"/>
  <c r="F11" i="37"/>
  <c r="E118" i="32" s="1"/>
  <c r="E11" i="37"/>
  <c r="D118" i="32" s="1"/>
  <c r="D11" i="37"/>
  <c r="C118" i="32" s="1"/>
  <c r="C11" i="37"/>
  <c r="B118" i="32" s="1"/>
  <c r="BC11" i="36"/>
  <c r="BB154" i="32" s="1"/>
  <c r="BB11" i="36"/>
  <c r="BA11" i="36"/>
  <c r="AZ11" i="36"/>
  <c r="AY154" i="32" s="1"/>
  <c r="AY11" i="36"/>
  <c r="AX154" i="32" s="1"/>
  <c r="AX11" i="36"/>
  <c r="AW11" i="36"/>
  <c r="AV154" i="32" s="1"/>
  <c r="AV11" i="36"/>
  <c r="AU154" i="32" s="1"/>
  <c r="AU11" i="36"/>
  <c r="AT154" i="32" s="1"/>
  <c r="AT11" i="36"/>
  <c r="AS11" i="36"/>
  <c r="AR11" i="36"/>
  <c r="AQ154" i="32" s="1"/>
  <c r="AQ11" i="36"/>
  <c r="AP154" i="32" s="1"/>
  <c r="AP11" i="36"/>
  <c r="AO11" i="36"/>
  <c r="AN154" i="32" s="1"/>
  <c r="AN11" i="36"/>
  <c r="AM154" i="32" s="1"/>
  <c r="AM11" i="36"/>
  <c r="AL154" i="32" s="1"/>
  <c r="AL11" i="36"/>
  <c r="AK11" i="36"/>
  <c r="AJ11" i="36"/>
  <c r="AI154" i="32" s="1"/>
  <c r="AI11" i="36"/>
  <c r="AH154" i="32" s="1"/>
  <c r="AH11" i="36"/>
  <c r="AG11" i="36"/>
  <c r="AF154" i="32" s="1"/>
  <c r="AF11" i="36"/>
  <c r="AE154" i="32" s="1"/>
  <c r="AE11" i="36"/>
  <c r="AD154" i="32" s="1"/>
  <c r="AD11" i="36"/>
  <c r="AC154" i="32" s="1"/>
  <c r="AB11" i="36"/>
  <c r="AA144" i="32" s="1"/>
  <c r="AA11" i="36"/>
  <c r="Z144" i="32" s="1"/>
  <c r="Z11" i="36"/>
  <c r="Y144" i="32" s="1"/>
  <c r="Y11" i="36"/>
  <c r="X144" i="32" s="1"/>
  <c r="X11" i="36"/>
  <c r="W144" i="32" s="1"/>
  <c r="W11" i="36"/>
  <c r="V144" i="32" s="1"/>
  <c r="V11" i="36"/>
  <c r="U144" i="32" s="1"/>
  <c r="U11" i="36"/>
  <c r="T11" i="36"/>
  <c r="S144" i="32" s="1"/>
  <c r="S11" i="36"/>
  <c r="R11" i="36"/>
  <c r="Q144" i="32" s="1"/>
  <c r="Q11" i="36"/>
  <c r="P144" i="32" s="1"/>
  <c r="P11" i="36"/>
  <c r="O144" i="32" s="1"/>
  <c r="O11" i="36"/>
  <c r="N11" i="36"/>
  <c r="M144" i="32" s="1"/>
  <c r="M11" i="36"/>
  <c r="L144" i="32" s="1"/>
  <c r="L11" i="36"/>
  <c r="K144" i="32" s="1"/>
  <c r="K11" i="36"/>
  <c r="J11" i="36"/>
  <c r="I144" i="32" s="1"/>
  <c r="I11" i="36"/>
  <c r="H144" i="32" s="1"/>
  <c r="H11" i="36"/>
  <c r="G144" i="32" s="1"/>
  <c r="G11" i="36"/>
  <c r="F11" i="36"/>
  <c r="E144" i="32" s="1"/>
  <c r="E11" i="36"/>
  <c r="D11" i="36"/>
  <c r="C144" i="32" s="1"/>
  <c r="C11" i="36"/>
  <c r="B144" i="32" s="1"/>
  <c r="BC11" i="39"/>
  <c r="BB173" i="32" s="1"/>
  <c r="BB11" i="39"/>
  <c r="BA11" i="39"/>
  <c r="AZ173" i="32" s="1"/>
  <c r="AZ11" i="39"/>
  <c r="AY11" i="39"/>
  <c r="AX173" i="32" s="1"/>
  <c r="AX11" i="39"/>
  <c r="AW11" i="39"/>
  <c r="AV173" i="32" s="1"/>
  <c r="AV11" i="39"/>
  <c r="AU11" i="39"/>
  <c r="AT173" i="32" s="1"/>
  <c r="AT11" i="39"/>
  <c r="AS11" i="39"/>
  <c r="AR173" i="32" s="1"/>
  <c r="AR11" i="39"/>
  <c r="AQ11" i="39"/>
  <c r="AP173" i="32" s="1"/>
  <c r="AP11" i="39"/>
  <c r="AO11" i="39"/>
  <c r="AN173" i="32" s="1"/>
  <c r="AN11" i="39"/>
  <c r="AM11" i="39"/>
  <c r="AL173" i="32" s="1"/>
  <c r="AL11" i="39"/>
  <c r="AK11" i="39"/>
  <c r="AJ173" i="32" s="1"/>
  <c r="AJ11" i="39"/>
  <c r="AI11" i="39"/>
  <c r="AH173" i="32" s="1"/>
  <c r="AH11" i="39"/>
  <c r="AG11" i="39"/>
  <c r="AF173" i="32" s="1"/>
  <c r="AF11" i="39"/>
  <c r="AE11" i="39"/>
  <c r="AD173" i="32" s="1"/>
  <c r="AD11" i="39"/>
  <c r="AC173" i="32" s="1"/>
  <c r="W11" i="39"/>
  <c r="V163" i="32" s="1"/>
  <c r="O11" i="39"/>
  <c r="N163" i="32" s="1"/>
  <c r="G11" i="39"/>
  <c r="F163" i="32" s="1"/>
  <c r="AS10" i="37"/>
  <c r="R10" i="37"/>
  <c r="AZ11" i="22"/>
  <c r="AY105" i="32" s="1"/>
  <c r="AW10" i="39"/>
  <c r="AS11" i="22"/>
  <c r="AR105" i="32" s="1"/>
  <c r="AQ11" i="22"/>
  <c r="AP105" i="32" s="1"/>
  <c r="AP11" i="22"/>
  <c r="AO105" i="32" s="1"/>
  <c r="AO11" i="22"/>
  <c r="AN105" i="32" s="1"/>
  <c r="AL11" i="22"/>
  <c r="AK105" i="32" s="1"/>
  <c r="AK11" i="22"/>
  <c r="AJ105" i="32" s="1"/>
  <c r="AH11" i="22"/>
  <c r="AG105" i="32" s="1"/>
  <c r="AG11" i="22"/>
  <c r="AF105" i="32" s="1"/>
  <c r="BC10" i="37"/>
  <c r="AU10" i="37"/>
  <c r="AU20" i="37" s="1"/>
  <c r="AQ10" i="37"/>
  <c r="AM10" i="37"/>
  <c r="AI10" i="37"/>
  <c r="BC10" i="36"/>
  <c r="BC13" i="36" s="1"/>
  <c r="BB10" i="38"/>
  <c r="BA10" i="38"/>
  <c r="BA12" i="38" s="1"/>
  <c r="BB10" i="40"/>
  <c r="AV10" i="40"/>
  <c r="AT10" i="40"/>
  <c r="AM10" i="40"/>
  <c r="AM12" i="40" s="1"/>
  <c r="AL10" i="40"/>
  <c r="BC11" i="22"/>
  <c r="BB105" i="32" s="1"/>
  <c r="BA11" i="22"/>
  <c r="AZ105" i="32" s="1"/>
  <c r="AX11" i="22"/>
  <c r="AW105" i="32" s="1"/>
  <c r="AU11" i="22"/>
  <c r="AT105" i="32" s="1"/>
  <c r="AM11" i="22"/>
  <c r="AL105" i="32" s="1"/>
  <c r="AI11" i="22"/>
  <c r="AH105" i="32" s="1"/>
  <c r="I10" i="40"/>
  <c r="Z10" i="38"/>
  <c r="X10" i="36"/>
  <c r="Q11" i="22"/>
  <c r="P93" i="32" s="1"/>
  <c r="K11" i="22"/>
  <c r="J93" i="32" s="1"/>
  <c r="I11" i="22"/>
  <c r="H93" i="32" s="1"/>
  <c r="F11" i="22"/>
  <c r="E93" i="32" s="1"/>
  <c r="E10" i="36"/>
  <c r="AA11" i="22"/>
  <c r="Z93" i="32" s="1"/>
  <c r="Z11" i="22"/>
  <c r="Y93" i="32" s="1"/>
  <c r="V11" i="22"/>
  <c r="U93" i="32" s="1"/>
  <c r="S11" i="22"/>
  <c r="R93" i="32" s="1"/>
  <c r="AB10" i="37"/>
  <c r="AA10" i="37"/>
  <c r="Z10" i="37"/>
  <c r="T10" i="37"/>
  <c r="S10" i="37"/>
  <c r="N10" i="37"/>
  <c r="J10" i="37"/>
  <c r="I10" i="37"/>
  <c r="F10" i="37"/>
  <c r="Y10" i="36"/>
  <c r="V10" i="36"/>
  <c r="V13" i="36" s="1"/>
  <c r="Q10" i="36"/>
  <c r="O10" i="36"/>
  <c r="M10" i="36"/>
  <c r="M13" i="36" s="1"/>
  <c r="I10" i="36"/>
  <c r="G10" i="36"/>
  <c r="F10" i="36"/>
  <c r="F13" i="36" s="1"/>
  <c r="Y10" i="38"/>
  <c r="V10" i="38"/>
  <c r="V12" i="38" s="1"/>
  <c r="Q10" i="38"/>
  <c r="I10" i="38"/>
  <c r="AA10" i="40"/>
  <c r="Y10" i="40"/>
  <c r="V10" i="40"/>
  <c r="Q10" i="40"/>
  <c r="N10" i="40"/>
  <c r="AH10" i="40"/>
  <c r="AP10" i="40"/>
  <c r="AU10" i="40"/>
  <c r="AU12" i="40" s="1"/>
  <c r="AX10" i="40"/>
  <c r="BC10" i="40"/>
  <c r="BC12" i="40" s="1"/>
  <c r="AH10" i="37"/>
  <c r="AL10" i="37"/>
  <c r="AP10" i="37"/>
  <c r="N11" i="22"/>
  <c r="M93" i="32" s="1"/>
  <c r="W11" i="22"/>
  <c r="V93" i="32" s="1"/>
  <c r="Y11" i="22"/>
  <c r="X93" i="32" s="1"/>
  <c r="D11" i="22"/>
  <c r="C93" i="32" s="1"/>
  <c r="AJ10" i="40"/>
  <c r="AR10" i="40"/>
  <c r="K10" i="37"/>
  <c r="M10" i="37"/>
  <c r="AO10" i="37"/>
  <c r="AR10" i="37"/>
  <c r="F10" i="38"/>
  <c r="N10" i="38"/>
  <c r="T10" i="40"/>
  <c r="W10" i="40"/>
  <c r="W12" i="40" s="1"/>
  <c r="AB10" i="40"/>
  <c r="AT10" i="36"/>
  <c r="C9" i="2"/>
  <c r="AD10" i="39"/>
  <c r="AD11" i="22"/>
  <c r="AC105" i="32" s="1"/>
  <c r="AU10" i="36"/>
  <c r="AU13" i="36" s="1"/>
  <c r="AW10" i="38"/>
  <c r="AX10" i="37"/>
  <c r="AK10" i="40"/>
  <c r="AK12" i="40" s="1"/>
  <c r="AS10" i="40"/>
  <c r="AS12" i="40" s="1"/>
  <c r="BA10" i="40"/>
  <c r="BA12" i="40" s="1"/>
  <c r="C17" i="2"/>
  <c r="B58" i="32" s="1"/>
  <c r="AF11" i="22"/>
  <c r="AE105" i="32" s="1"/>
  <c r="AF10" i="37"/>
  <c r="G10" i="37"/>
  <c r="AJ10" i="37"/>
  <c r="AJ11" i="22"/>
  <c r="AI105" i="32" s="1"/>
  <c r="AN11" i="22"/>
  <c r="AM105" i="32" s="1"/>
  <c r="AT11" i="22"/>
  <c r="AS105" i="32" s="1"/>
  <c r="E11" i="22"/>
  <c r="D93" i="32" s="1"/>
  <c r="G10" i="38"/>
  <c r="G11" i="22"/>
  <c r="F93" i="32" s="1"/>
  <c r="H10" i="38"/>
  <c r="H12" i="38" s="1"/>
  <c r="J10" i="38"/>
  <c r="K10" i="38"/>
  <c r="K12" i="38" s="1"/>
  <c r="K10" i="39"/>
  <c r="L10" i="38"/>
  <c r="M10" i="38"/>
  <c r="M11" i="22"/>
  <c r="L93" i="32" s="1"/>
  <c r="N9" i="2"/>
  <c r="O10" i="38"/>
  <c r="O11" i="22"/>
  <c r="N93" i="32" s="1"/>
  <c r="P10" i="38"/>
  <c r="P12" i="38" s="1"/>
  <c r="P9" i="2"/>
  <c r="R10" i="38"/>
  <c r="R12" i="38" s="1"/>
  <c r="R9" i="2"/>
  <c r="S10" i="38"/>
  <c r="U11" i="22"/>
  <c r="T93" i="32" s="1"/>
  <c r="U10" i="37"/>
  <c r="V10" i="37"/>
  <c r="W10" i="38"/>
  <c r="W9" i="2"/>
  <c r="X10" i="38"/>
  <c r="X12" i="38" s="1"/>
  <c r="X11" i="22"/>
  <c r="W93" i="32" s="1"/>
  <c r="X10" i="37"/>
  <c r="Y10" i="37"/>
  <c r="Z10" i="36"/>
  <c r="AA10" i="36"/>
  <c r="AB10" i="38"/>
  <c r="E10" i="40"/>
  <c r="G10" i="40"/>
  <c r="H10" i="40"/>
  <c r="H12" i="40" s="1"/>
  <c r="M10" i="40"/>
  <c r="O10" i="40"/>
  <c r="O12" i="40" s="1"/>
  <c r="P10" i="40"/>
  <c r="U10" i="40"/>
  <c r="X10" i="40"/>
  <c r="AD10" i="37"/>
  <c r="AD10" i="40"/>
  <c r="AD12" i="40" s="1"/>
  <c r="AE9" i="2"/>
  <c r="AE10" i="38"/>
  <c r="AE12" i="38" s="1"/>
  <c r="AK10" i="38"/>
  <c r="AK12" i="38" s="1"/>
  <c r="AQ10" i="38"/>
  <c r="AQ12" i="38" s="1"/>
  <c r="AR10" i="39"/>
  <c r="AS10" i="38"/>
  <c r="AS12" i="38" s="1"/>
  <c r="AT10" i="39"/>
  <c r="AU10" i="38"/>
  <c r="AU12" i="38" s="1"/>
  <c r="AV11" i="22"/>
  <c r="AU105" i="32" s="1"/>
  <c r="AV10" i="38"/>
  <c r="AV10" i="36"/>
  <c r="AV13" i="36" s="1"/>
  <c r="AW11" i="22"/>
  <c r="AV105" i="32" s="1"/>
  <c r="AW10" i="37"/>
  <c r="AX10" i="38"/>
  <c r="AX10" i="39"/>
  <c r="AY11" i="22"/>
  <c r="AX105" i="32" s="1"/>
  <c r="AY10" i="39"/>
  <c r="AY10" i="37"/>
  <c r="AY20" i="37" s="1"/>
  <c r="AZ9" i="2"/>
  <c r="BA10" i="36"/>
  <c r="BB11" i="22"/>
  <c r="BA105" i="32" s="1"/>
  <c r="BB10" i="36"/>
  <c r="BC10" i="38"/>
  <c r="BC12" i="38" s="1"/>
  <c r="AF10" i="40"/>
  <c r="AI10" i="40"/>
  <c r="AI12" i="40" s="1"/>
  <c r="AN10" i="40"/>
  <c r="AQ10" i="40"/>
  <c r="AQ12" i="40" s="1"/>
  <c r="AY10" i="40"/>
  <c r="AY12" i="40" s="1"/>
  <c r="AE10" i="37"/>
  <c r="H10" i="36"/>
  <c r="H11" i="22"/>
  <c r="G93" i="32" s="1"/>
  <c r="J11" i="22"/>
  <c r="I93" i="32" s="1"/>
  <c r="J10" i="36"/>
  <c r="L11" i="22"/>
  <c r="K93" i="32" s="1"/>
  <c r="L10" i="36"/>
  <c r="L13" i="36" s="1"/>
  <c r="P10" i="36"/>
  <c r="P11" i="22"/>
  <c r="O93" i="32" s="1"/>
  <c r="R11" i="22"/>
  <c r="Q93" i="32" s="1"/>
  <c r="R10" i="36"/>
  <c r="T11" i="22"/>
  <c r="S93" i="32" s="1"/>
  <c r="W10" i="36"/>
  <c r="X9" i="2"/>
  <c r="AB11" i="22"/>
  <c r="AA93" i="32" s="1"/>
  <c r="AB10" i="36"/>
  <c r="J10" i="40"/>
  <c r="J12" i="40" s="1"/>
  <c r="R10" i="40"/>
  <c r="R12" i="40" s="1"/>
  <c r="Z10" i="40"/>
  <c r="Z12" i="40" s="1"/>
  <c r="AM10" i="38"/>
  <c r="AM12" i="38" s="1"/>
  <c r="C11" i="2"/>
  <c r="L10" i="37"/>
  <c r="Y9" i="2"/>
  <c r="AR11" i="22"/>
  <c r="AQ105" i="32" s="1"/>
  <c r="AT10" i="37"/>
  <c r="AK10" i="36"/>
  <c r="AM10" i="36"/>
  <c r="AM13" i="36" s="1"/>
  <c r="AR10" i="36"/>
  <c r="AS10" i="36"/>
  <c r="AT9" i="2"/>
  <c r="AY10" i="36"/>
  <c r="AY13" i="36" s="1"/>
  <c r="BA10" i="22"/>
  <c r="BB9" i="2"/>
  <c r="AG10" i="40"/>
  <c r="AG12" i="40" s="1"/>
  <c r="AO10" i="40"/>
  <c r="AW10" i="40"/>
  <c r="C10" i="2"/>
  <c r="AB9" i="2"/>
  <c r="AK10" i="39"/>
  <c r="AZ10" i="39"/>
  <c r="O10" i="37"/>
  <c r="Z9" i="2"/>
  <c r="AD10" i="38"/>
  <c r="AD12" i="38" s="1"/>
  <c r="AE11" i="22"/>
  <c r="AD105" i="32" s="1"/>
  <c r="BC10" i="39"/>
  <c r="D9" i="2"/>
  <c r="Q10" i="37"/>
  <c r="AS10" i="39"/>
  <c r="C13" i="2"/>
  <c r="B77" i="32" s="1"/>
  <c r="M9" i="2"/>
  <c r="O9" i="2"/>
  <c r="Q9" i="2"/>
  <c r="AA9" i="2"/>
  <c r="AD10" i="36"/>
  <c r="AE10" i="39"/>
  <c r="AE14" i="39" s="1"/>
  <c r="H10" i="2"/>
  <c r="L10" i="2"/>
  <c r="C12" i="2"/>
  <c r="V9" i="2"/>
  <c r="AD9" i="2"/>
  <c r="AE10" i="40"/>
  <c r="AE12" i="40" s="1"/>
  <c r="AG10" i="37"/>
  <c r="U6" i="22"/>
  <c r="V10" i="22"/>
  <c r="I10" i="22"/>
  <c r="Q10" i="22"/>
  <c r="Q21" i="22" s="1"/>
  <c r="Y10" i="22"/>
  <c r="M10" i="22"/>
  <c r="U10" i="22"/>
  <c r="F9" i="2"/>
  <c r="H9" i="2"/>
  <c r="J9" i="2"/>
  <c r="L9" i="2"/>
  <c r="E9" i="2"/>
  <c r="G9" i="2"/>
  <c r="I9" i="2"/>
  <c r="K9" i="2"/>
  <c r="D10" i="37"/>
  <c r="AE10" i="36"/>
  <c r="AE13" i="36" s="1"/>
  <c r="AG10" i="36"/>
  <c r="AI10" i="36"/>
  <c r="AI13" i="36" s="1"/>
  <c r="AO10" i="36"/>
  <c r="AR10" i="38"/>
  <c r="AR9" i="2"/>
  <c r="AT10" i="38"/>
  <c r="AV10" i="39"/>
  <c r="AW10" i="36"/>
  <c r="AY10" i="38"/>
  <c r="AY12" i="38" s="1"/>
  <c r="AZ10" i="37"/>
  <c r="BB10" i="39"/>
  <c r="BB10" i="37"/>
  <c r="AF9" i="2"/>
  <c r="AG10" i="39"/>
  <c r="AH9" i="2"/>
  <c r="AI10" i="39"/>
  <c r="AJ9" i="2"/>
  <c r="AL9" i="2"/>
  <c r="AN9" i="2"/>
  <c r="AO10" i="39"/>
  <c r="AP9" i="2"/>
  <c r="AG10" i="38"/>
  <c r="AI10" i="38"/>
  <c r="AI12" i="38" s="1"/>
  <c r="AO10" i="38"/>
  <c r="AQ10" i="36"/>
  <c r="AQ13" i="36" s="1"/>
  <c r="AF10" i="36"/>
  <c r="AF13" i="36" s="1"/>
  <c r="AH10" i="36"/>
  <c r="AJ10" i="36"/>
  <c r="AL10" i="36"/>
  <c r="AN10" i="36"/>
  <c r="AN13" i="36" s="1"/>
  <c r="AP10" i="36"/>
  <c r="AF10" i="39"/>
  <c r="AG9" i="2"/>
  <c r="AH10" i="39"/>
  <c r="AI9" i="2"/>
  <c r="AJ10" i="39"/>
  <c r="AK9" i="2"/>
  <c r="AL10" i="39"/>
  <c r="AM9" i="2"/>
  <c r="AN10" i="39"/>
  <c r="AO9" i="2"/>
  <c r="AP10" i="39"/>
  <c r="AF10" i="38"/>
  <c r="AH10" i="38"/>
  <c r="AJ10" i="38"/>
  <c r="AL10" i="38"/>
  <c r="AN10" i="38"/>
  <c r="AP10" i="38"/>
  <c r="AW9" i="2"/>
  <c r="G10" i="2"/>
  <c r="K10" i="2"/>
  <c r="O10" i="2"/>
  <c r="AU9" i="2"/>
  <c r="BC9" i="2"/>
  <c r="F10" i="2"/>
  <c r="J10" i="2"/>
  <c r="AQ9" i="2"/>
  <c r="AS9" i="2"/>
  <c r="AX9" i="2"/>
  <c r="BA9" i="2"/>
  <c r="I10" i="2"/>
  <c r="M10" i="2"/>
  <c r="Q10" i="2"/>
  <c r="S10" i="2"/>
  <c r="AV9" i="2"/>
  <c r="P10" i="37"/>
  <c r="AY9" i="2"/>
  <c r="R10" i="2"/>
  <c r="AU10" i="39"/>
  <c r="N10" i="36"/>
  <c r="N13" i="36" s="1"/>
  <c r="AM10" i="39"/>
  <c r="AX10" i="36"/>
  <c r="L10" i="40"/>
  <c r="AK10" i="37"/>
  <c r="H10" i="22"/>
  <c r="H21" i="22" s="1"/>
  <c r="Z10" i="22"/>
  <c r="L10" i="22"/>
  <c r="AB10" i="22"/>
  <c r="AY10" i="22"/>
  <c r="H10" i="37"/>
  <c r="N10" i="22"/>
  <c r="AP10" i="22"/>
  <c r="AG10" i="22"/>
  <c r="BA10" i="39"/>
  <c r="BA14" i="39" s="1"/>
  <c r="BB10" i="22"/>
  <c r="F10" i="40"/>
  <c r="X10" i="22"/>
  <c r="AE10" i="22"/>
  <c r="E10" i="37"/>
  <c r="P10" i="22"/>
  <c r="AV10" i="37"/>
  <c r="AA10" i="38"/>
  <c r="AA12" i="38" s="1"/>
  <c r="K10" i="36"/>
  <c r="S10" i="36"/>
  <c r="AA10" i="22"/>
  <c r="AZ10" i="22"/>
  <c r="G10" i="22"/>
  <c r="W10" i="37"/>
  <c r="AN10" i="37"/>
  <c r="K10" i="40"/>
  <c r="S10" i="40"/>
  <c r="AZ10" i="40"/>
  <c r="AV10" i="22"/>
  <c r="S10" i="22"/>
  <c r="AZ10" i="36"/>
  <c r="K10" i="22"/>
  <c r="AZ10" i="38"/>
  <c r="F10" i="22"/>
  <c r="J10" i="22"/>
  <c r="E10" i="22"/>
  <c r="Q6" i="22"/>
  <c r="AB6" i="22"/>
  <c r="E10" i="38"/>
  <c r="Y6" i="22"/>
  <c r="G6" i="22"/>
  <c r="AI10" i="22"/>
  <c r="AH10" i="22"/>
  <c r="AJ10" i="22"/>
  <c r="AR10" i="22"/>
  <c r="AU10" i="22"/>
  <c r="AU21" i="22" s="1"/>
  <c r="AN10" i="22"/>
  <c r="AO10" i="22"/>
  <c r="AQ10" i="39"/>
  <c r="AS10" i="22"/>
  <c r="AT10" i="22"/>
  <c r="AW10" i="22"/>
  <c r="BA10" i="37"/>
  <c r="AL10" i="22"/>
  <c r="AX10" i="22"/>
  <c r="T10" i="38"/>
  <c r="U10" i="36"/>
  <c r="U10" i="38"/>
  <c r="AQ10" i="22"/>
  <c r="AM6" i="22"/>
  <c r="AF6" i="22"/>
  <c r="BB6" i="22"/>
  <c r="V6" i="22"/>
  <c r="BA6" i="22"/>
  <c r="N6" i="22"/>
  <c r="R10" i="22"/>
  <c r="W10" i="22"/>
  <c r="AF10" i="22"/>
  <c r="AD10" i="22"/>
  <c r="AD21" i="22" s="1"/>
  <c r="X6" i="22"/>
  <c r="BC6" i="22"/>
  <c r="AK10" i="22"/>
  <c r="AP6" i="22"/>
  <c r="R6" i="22"/>
  <c r="AO6" i="22"/>
  <c r="AG6" i="22"/>
  <c r="C30" i="37"/>
  <c r="AI6" i="22"/>
  <c r="I6" i="22"/>
  <c r="K6" i="22"/>
  <c r="D30" i="37"/>
  <c r="AK6" i="22"/>
  <c r="AH6" i="22"/>
  <c r="AE6" i="22"/>
  <c r="W6" i="22"/>
  <c r="AV6" i="22"/>
  <c r="F30" i="37"/>
  <c r="E30" i="37"/>
  <c r="AM10" i="22"/>
  <c r="AX6" i="22"/>
  <c r="AW6" i="22"/>
  <c r="H6" i="22"/>
  <c r="P6" i="22"/>
  <c r="AA6" i="22"/>
  <c r="E6" i="22"/>
  <c r="AD6" i="22"/>
  <c r="AL6" i="22"/>
  <c r="AN6" i="22"/>
  <c r="F6" i="22"/>
  <c r="L6" i="22"/>
  <c r="AZ6" i="22"/>
  <c r="AT6" i="22"/>
  <c r="AQ6" i="22"/>
  <c r="AR6" i="22"/>
  <c r="AS6" i="22"/>
  <c r="AJ6" i="22"/>
  <c r="J6" i="22"/>
  <c r="O6" i="22"/>
  <c r="O10" i="22"/>
  <c r="S6" i="22"/>
  <c r="AY6" i="22"/>
  <c r="M6" i="22"/>
  <c r="Z6" i="22"/>
  <c r="S9" i="2"/>
  <c r="T9" i="2"/>
  <c r="AU6" i="22"/>
  <c r="T10" i="22"/>
  <c r="T10" i="36"/>
  <c r="U9" i="2"/>
  <c r="T6" i="22"/>
  <c r="U10" i="39" l="1"/>
  <c r="O10" i="39"/>
  <c r="V10" i="39"/>
  <c r="Q10" i="39"/>
  <c r="H11" i="39"/>
  <c r="P11" i="39"/>
  <c r="O163" i="32" s="1"/>
  <c r="X11" i="39"/>
  <c r="D15" i="39"/>
  <c r="C162" i="32" s="1"/>
  <c r="C12" i="39"/>
  <c r="B164" i="32" s="1"/>
  <c r="G12" i="39"/>
  <c r="F164" i="32" s="1"/>
  <c r="K12" i="39"/>
  <c r="J164" i="32" s="1"/>
  <c r="O12" i="39"/>
  <c r="N164" i="32" s="1"/>
  <c r="S12" i="39"/>
  <c r="R164" i="32" s="1"/>
  <c r="W12" i="39"/>
  <c r="V164" i="32" s="1"/>
  <c r="AA12" i="39"/>
  <c r="Z164" i="32" s="1"/>
  <c r="F9" i="39"/>
  <c r="H9" i="39"/>
  <c r="J9" i="39"/>
  <c r="L9" i="39"/>
  <c r="N9" i="39"/>
  <c r="P9" i="39"/>
  <c r="R9" i="39"/>
  <c r="T9" i="39"/>
  <c r="V9" i="39"/>
  <c r="X9" i="39"/>
  <c r="Z9" i="39"/>
  <c r="AB9" i="39"/>
  <c r="J10" i="39"/>
  <c r="AB10" i="39"/>
  <c r="P10" i="39"/>
  <c r="P14" i="39" s="1"/>
  <c r="H10" i="39"/>
  <c r="X10" i="39"/>
  <c r="X14" i="39" s="1"/>
  <c r="S10" i="39"/>
  <c r="I10" i="39"/>
  <c r="Y10" i="39"/>
  <c r="I11" i="39"/>
  <c r="H163" i="32" s="1"/>
  <c r="Q11" i="39"/>
  <c r="P163" i="32" s="1"/>
  <c r="Y11" i="39"/>
  <c r="X163" i="32" s="1"/>
  <c r="C13" i="39"/>
  <c r="B165" i="32" s="1"/>
  <c r="H13" i="39"/>
  <c r="G165" i="32" s="1"/>
  <c r="L13" i="39"/>
  <c r="K165" i="32" s="1"/>
  <c r="P13" i="39"/>
  <c r="O165" i="32" s="1"/>
  <c r="T13" i="39"/>
  <c r="S165" i="32" s="1"/>
  <c r="X13" i="39"/>
  <c r="W165" i="32" s="1"/>
  <c r="AB13" i="39"/>
  <c r="AA165" i="32" s="1"/>
  <c r="F8" i="39"/>
  <c r="H8" i="39"/>
  <c r="J8" i="39"/>
  <c r="L8" i="39"/>
  <c r="N8" i="39"/>
  <c r="P8" i="39"/>
  <c r="R8" i="39"/>
  <c r="T8" i="39"/>
  <c r="V8" i="39"/>
  <c r="X8" i="39"/>
  <c r="Z8" i="39"/>
  <c r="AB8" i="39"/>
  <c r="F10" i="39"/>
  <c r="R10" i="39"/>
  <c r="J11" i="39"/>
  <c r="I163" i="32" s="1"/>
  <c r="R11" i="39"/>
  <c r="Q163" i="32" s="1"/>
  <c r="Z11" i="39"/>
  <c r="Y163" i="32" s="1"/>
  <c r="C15" i="39"/>
  <c r="B162" i="32" s="1"/>
  <c r="H12" i="39"/>
  <c r="G164" i="32" s="1"/>
  <c r="L12" i="39"/>
  <c r="K164" i="32" s="1"/>
  <c r="P12" i="39"/>
  <c r="O164" i="32" s="1"/>
  <c r="T12" i="39"/>
  <c r="S164" i="32" s="1"/>
  <c r="X12" i="39"/>
  <c r="W164" i="32" s="1"/>
  <c r="AB12" i="39"/>
  <c r="AA164" i="32" s="1"/>
  <c r="F7" i="39"/>
  <c r="F16" i="39" s="1"/>
  <c r="H7" i="39"/>
  <c r="J7" i="39"/>
  <c r="J16" i="39" s="1"/>
  <c r="L7" i="39"/>
  <c r="N7" i="39"/>
  <c r="P7" i="39"/>
  <c r="R7" i="39"/>
  <c r="T7" i="39"/>
  <c r="V7" i="39"/>
  <c r="X7" i="39"/>
  <c r="Z7" i="39"/>
  <c r="AB7" i="39"/>
  <c r="AA10" i="39"/>
  <c r="M10" i="39"/>
  <c r="C11" i="39"/>
  <c r="B163" i="32" s="1"/>
  <c r="K11" i="39"/>
  <c r="J163" i="32" s="1"/>
  <c r="S11" i="39"/>
  <c r="R163" i="32" s="1"/>
  <c r="AA11" i="39"/>
  <c r="Z163" i="32" s="1"/>
  <c r="D7" i="39"/>
  <c r="E13" i="39"/>
  <c r="D165" i="32" s="1"/>
  <c r="I13" i="39"/>
  <c r="M13" i="39"/>
  <c r="L165" i="32" s="1"/>
  <c r="Q13" i="39"/>
  <c r="P165" i="32" s="1"/>
  <c r="U13" i="39"/>
  <c r="T165" i="32" s="1"/>
  <c r="Y13" i="39"/>
  <c r="X165" i="32" s="1"/>
  <c r="E15" i="39"/>
  <c r="D162" i="32" s="1"/>
  <c r="G15" i="39"/>
  <c r="F162" i="32" s="1"/>
  <c r="I15" i="39"/>
  <c r="H162" i="32" s="1"/>
  <c r="K15" i="39"/>
  <c r="J162" i="32" s="1"/>
  <c r="M15" i="39"/>
  <c r="L162" i="32" s="1"/>
  <c r="O15" i="39"/>
  <c r="N162" i="32" s="1"/>
  <c r="Q15" i="39"/>
  <c r="P162" i="32" s="1"/>
  <c r="S15" i="39"/>
  <c r="R162" i="32" s="1"/>
  <c r="U15" i="39"/>
  <c r="T162" i="32" s="1"/>
  <c r="W15" i="39"/>
  <c r="V162" i="32" s="1"/>
  <c r="Y15" i="39"/>
  <c r="X162" i="32" s="1"/>
  <c r="AA15" i="39"/>
  <c r="Z162" i="32" s="1"/>
  <c r="L10" i="39"/>
  <c r="W10" i="39"/>
  <c r="G10" i="39"/>
  <c r="D11" i="39"/>
  <c r="C163" i="32" s="1"/>
  <c r="L11" i="39"/>
  <c r="K163" i="32" s="1"/>
  <c r="T11" i="39"/>
  <c r="S163" i="32" s="1"/>
  <c r="AB11" i="39"/>
  <c r="AA163" i="32" s="1"/>
  <c r="D8" i="39"/>
  <c r="E12" i="39"/>
  <c r="D164" i="32" s="1"/>
  <c r="I12" i="39"/>
  <c r="H164" i="32" s="1"/>
  <c r="M12" i="39"/>
  <c r="L164" i="32" s="1"/>
  <c r="Q12" i="39"/>
  <c r="P164" i="32" s="1"/>
  <c r="U12" i="39"/>
  <c r="T164" i="32" s="1"/>
  <c r="Y12" i="39"/>
  <c r="X164" i="32" s="1"/>
  <c r="E9" i="39"/>
  <c r="G9" i="39"/>
  <c r="I9" i="39"/>
  <c r="K9" i="39"/>
  <c r="M9" i="39"/>
  <c r="O9" i="39"/>
  <c r="Q9" i="39"/>
  <c r="S9" i="39"/>
  <c r="U9" i="39"/>
  <c r="W9" i="39"/>
  <c r="Y9" i="39"/>
  <c r="AA9" i="39"/>
  <c r="T10" i="39"/>
  <c r="Z10" i="39"/>
  <c r="Z14" i="39" s="1"/>
  <c r="E11" i="39"/>
  <c r="D163" i="32" s="1"/>
  <c r="M11" i="39"/>
  <c r="L163" i="32" s="1"/>
  <c r="U11" i="39"/>
  <c r="T163" i="32" s="1"/>
  <c r="D9" i="39"/>
  <c r="C7" i="39"/>
  <c r="F13" i="39"/>
  <c r="E165" i="32" s="1"/>
  <c r="J13" i="39"/>
  <c r="I165" i="32" s="1"/>
  <c r="N13" i="39"/>
  <c r="M165" i="32" s="1"/>
  <c r="BH165" i="32" s="1"/>
  <c r="R13" i="39"/>
  <c r="V13" i="39"/>
  <c r="U165" i="32" s="1"/>
  <c r="Z13" i="39"/>
  <c r="Y165" i="32" s="1"/>
  <c r="E8" i="39"/>
  <c r="G8" i="39"/>
  <c r="I8" i="39"/>
  <c r="K8" i="39"/>
  <c r="M8" i="39"/>
  <c r="O8" i="39"/>
  <c r="Q8" i="39"/>
  <c r="Q16" i="39" s="1"/>
  <c r="S8" i="39"/>
  <c r="U8" i="39"/>
  <c r="W8" i="39"/>
  <c r="Y8" i="39"/>
  <c r="AA8" i="39"/>
  <c r="E10" i="39"/>
  <c r="E14" i="39" s="1"/>
  <c r="N10" i="39"/>
  <c r="F11" i="39"/>
  <c r="F14" i="39" s="1"/>
  <c r="N11" i="39"/>
  <c r="V11" i="39"/>
  <c r="U163" i="32" s="1"/>
  <c r="D12" i="39"/>
  <c r="C164" i="32" s="1"/>
  <c r="C8" i="39"/>
  <c r="F12" i="39"/>
  <c r="E164" i="32" s="1"/>
  <c r="J12" i="39"/>
  <c r="I164" i="32" s="1"/>
  <c r="N12" i="39"/>
  <c r="M164" i="32" s="1"/>
  <c r="R12" i="39"/>
  <c r="Q164" i="32" s="1"/>
  <c r="V12" i="39"/>
  <c r="U164" i="32" s="1"/>
  <c r="Z12" i="39"/>
  <c r="Y164" i="32" s="1"/>
  <c r="E7" i="39"/>
  <c r="G7" i="39"/>
  <c r="I7" i="39"/>
  <c r="K7" i="39"/>
  <c r="K16" i="39" s="1"/>
  <c r="M7" i="39"/>
  <c r="O7" i="39"/>
  <c r="O16" i="39" s="1"/>
  <c r="Q7" i="39"/>
  <c r="S7" i="39"/>
  <c r="U7" i="39"/>
  <c r="W7" i="39"/>
  <c r="Y7" i="39"/>
  <c r="Y21" i="2"/>
  <c r="AR21" i="2"/>
  <c r="S21" i="2"/>
  <c r="AT90" i="32"/>
  <c r="AT111" i="32" s="1"/>
  <c r="AT47" i="32"/>
  <c r="N41" i="32"/>
  <c r="N42" i="32" s="1"/>
  <c r="N90" i="32"/>
  <c r="N99" i="32" s="1"/>
  <c r="BI99" i="32" s="1"/>
  <c r="K90" i="32"/>
  <c r="K41" i="32"/>
  <c r="G90" i="32"/>
  <c r="G99" i="32" s="1"/>
  <c r="G41" i="32"/>
  <c r="G42" i="32" s="1"/>
  <c r="AD90" i="32"/>
  <c r="AD111" i="32" s="1"/>
  <c r="AD47" i="32"/>
  <c r="AF90" i="32"/>
  <c r="AF111" i="32" s="1"/>
  <c r="AF47" i="32"/>
  <c r="AF48" i="32" s="1"/>
  <c r="AL90" i="32"/>
  <c r="AL47" i="32"/>
  <c r="AR21" i="22"/>
  <c r="P90" i="32"/>
  <c r="P99" i="32" s="1"/>
  <c r="P41" i="32"/>
  <c r="P42" i="32" s="1"/>
  <c r="AR48" i="32"/>
  <c r="F74" i="32"/>
  <c r="F55" i="32"/>
  <c r="K42" i="32"/>
  <c r="K74" i="32"/>
  <c r="K55" i="32"/>
  <c r="AE35" i="2"/>
  <c r="AD48" i="32"/>
  <c r="L12" i="38"/>
  <c r="T12" i="40"/>
  <c r="BC20" i="37"/>
  <c r="T21" i="2"/>
  <c r="BF106" i="32"/>
  <c r="AY21" i="2"/>
  <c r="AV90" i="32"/>
  <c r="AV111" i="32" s="1"/>
  <c r="AV47" i="32"/>
  <c r="AV48" i="32" s="1"/>
  <c r="G74" i="32"/>
  <c r="G55" i="32"/>
  <c r="BI93" i="32"/>
  <c r="BI97" i="32"/>
  <c r="BF92" i="32"/>
  <c r="BF108" i="32"/>
  <c r="BG109" i="32"/>
  <c r="AV21" i="2"/>
  <c r="J55" i="32"/>
  <c r="J74" i="32"/>
  <c r="BF105" i="32"/>
  <c r="BF94" i="32"/>
  <c r="AE21" i="22"/>
  <c r="AM90" i="32"/>
  <c r="BG110" i="32" s="1"/>
  <c r="AM47" i="32"/>
  <c r="AM48" i="32" s="1"/>
  <c r="AJ90" i="32"/>
  <c r="AJ47" i="32"/>
  <c r="AJ48" i="32" s="1"/>
  <c r="Q90" i="32"/>
  <c r="Q99" i="32" s="1"/>
  <c r="Q41" i="32"/>
  <c r="AA21" i="22"/>
  <c r="X21" i="22"/>
  <c r="R74" i="32"/>
  <c r="R55" i="32"/>
  <c r="I74" i="32"/>
  <c r="I55" i="32"/>
  <c r="AO12" i="38"/>
  <c r="T90" i="32"/>
  <c r="T99" i="32" s="1"/>
  <c r="T41" i="32"/>
  <c r="Y35" i="2"/>
  <c r="AD20" i="37"/>
  <c r="AD14" i="39"/>
  <c r="BE95" i="32"/>
  <c r="BI96" i="32"/>
  <c r="G22" i="2"/>
  <c r="W22" i="2"/>
  <c r="BD106" i="32"/>
  <c r="BF104" i="32"/>
  <c r="AX22" i="2"/>
  <c r="AZ22" i="2"/>
  <c r="BA21" i="2"/>
  <c r="BC22" i="2"/>
  <c r="AL21" i="2"/>
  <c r="AY90" i="32"/>
  <c r="AY111" i="32" s="1"/>
  <c r="AY47" i="32"/>
  <c r="AY48" i="32" s="1"/>
  <c r="AE90" i="32"/>
  <c r="AE111" i="32" s="1"/>
  <c r="AE47" i="32"/>
  <c r="AE48" i="32" s="1"/>
  <c r="C38" i="2"/>
  <c r="B76" i="32"/>
  <c r="B57" i="32"/>
  <c r="BE109" i="32"/>
  <c r="AN90" i="32"/>
  <c r="AN47" i="32"/>
  <c r="AN48" i="32" s="1"/>
  <c r="AI90" i="32"/>
  <c r="AI111" i="32" s="1"/>
  <c r="AI47" i="32"/>
  <c r="AI48" i="32" s="1"/>
  <c r="AW90" i="32"/>
  <c r="AW111" i="32" s="1"/>
  <c r="AW47" i="32"/>
  <c r="AW48" i="32" s="1"/>
  <c r="S90" i="32"/>
  <c r="S99" i="32" s="1"/>
  <c r="S41" i="32"/>
  <c r="S42" i="32" s="1"/>
  <c r="Y90" i="32"/>
  <c r="Y99" i="32" s="1"/>
  <c r="Y41" i="32"/>
  <c r="Y42" i="32" s="1"/>
  <c r="AR90" i="32"/>
  <c r="AR111" i="32" s="1"/>
  <c r="AR47" i="32"/>
  <c r="AK90" i="32"/>
  <c r="AK111" i="32" s="1"/>
  <c r="BE111" i="32" s="1"/>
  <c r="AK47" i="32"/>
  <c r="AK48" i="32" s="1"/>
  <c r="AO90" i="32"/>
  <c r="AO47" i="32"/>
  <c r="AO48" i="32" s="1"/>
  <c r="M90" i="32"/>
  <c r="M99" i="32" s="1"/>
  <c r="BH99" i="32" s="1"/>
  <c r="M41" i="32"/>
  <c r="M42" i="32" s="1"/>
  <c r="P74" i="32"/>
  <c r="P55" i="32"/>
  <c r="E74" i="32"/>
  <c r="E55" i="32"/>
  <c r="AL48" i="32"/>
  <c r="D20" i="37"/>
  <c r="AD13" i="36"/>
  <c r="AB12" i="38"/>
  <c r="BG105" i="32"/>
  <c r="BD105" i="32"/>
  <c r="BF95" i="32"/>
  <c r="I21" i="2"/>
  <c r="U21" i="2"/>
  <c r="BD107" i="32"/>
  <c r="BI109" i="32"/>
  <c r="BE104" i="32"/>
  <c r="L42" i="32"/>
  <c r="BI98" i="32"/>
  <c r="BH92" i="32"/>
  <c r="BI104" i="32"/>
  <c r="I90" i="32"/>
  <c r="I99" i="32" s="1"/>
  <c r="BD99" i="32" s="1"/>
  <c r="I41" i="32"/>
  <c r="I42" i="32" s="1"/>
  <c r="U35" i="2"/>
  <c r="T42" i="32"/>
  <c r="L90" i="32"/>
  <c r="BG96" i="32" s="1"/>
  <c r="L41" i="32"/>
  <c r="AQ90" i="32"/>
  <c r="AQ111" i="32" s="1"/>
  <c r="AQ47" i="32"/>
  <c r="AQ48" i="32" s="1"/>
  <c r="AC90" i="32"/>
  <c r="AC111" i="32" s="1"/>
  <c r="AC47" i="32"/>
  <c r="AC48" i="32" s="1"/>
  <c r="J90" i="32"/>
  <c r="J99" i="32" s="1"/>
  <c r="BE99" i="32" s="1"/>
  <c r="J41" i="32"/>
  <c r="J42" i="32" s="1"/>
  <c r="AZ90" i="32"/>
  <c r="AZ111" i="32" s="1"/>
  <c r="AZ47" i="32"/>
  <c r="F90" i="32"/>
  <c r="F99" i="32" s="1"/>
  <c r="F41" i="32"/>
  <c r="F42" i="32" s="1"/>
  <c r="L74" i="32"/>
  <c r="L55" i="32"/>
  <c r="AG12" i="38"/>
  <c r="C8" i="2"/>
  <c r="B55" i="32"/>
  <c r="B74" i="32"/>
  <c r="B75" i="32"/>
  <c r="B56" i="32"/>
  <c r="AE20" i="37"/>
  <c r="C15" i="2"/>
  <c r="C41" i="2" s="1"/>
  <c r="BH93" i="32"/>
  <c r="BE105" i="32"/>
  <c r="BF98" i="32"/>
  <c r="BG95" i="32"/>
  <c r="BI94" i="32"/>
  <c r="Y22" i="2"/>
  <c r="BE107" i="32"/>
  <c r="BI108" i="32"/>
  <c r="BJ109" i="32"/>
  <c r="BD104" i="32"/>
  <c r="O90" i="32"/>
  <c r="BJ94" i="32" s="1"/>
  <c r="O41" i="32"/>
  <c r="O42" i="32" s="1"/>
  <c r="AA90" i="32"/>
  <c r="AA99" i="32" s="1"/>
  <c r="AA41" i="32"/>
  <c r="AA42" i="32" s="1"/>
  <c r="BD108" i="32"/>
  <c r="AG90" i="32"/>
  <c r="AG111" i="32" s="1"/>
  <c r="AG47" i="32"/>
  <c r="AG48" i="32" s="1"/>
  <c r="AX90" i="32"/>
  <c r="AX111" i="32" s="1"/>
  <c r="AX47" i="32"/>
  <c r="AX48" i="32" s="1"/>
  <c r="AP90" i="32"/>
  <c r="AP47" i="32"/>
  <c r="AP48" i="32" s="1"/>
  <c r="D90" i="32"/>
  <c r="D99" i="32" s="1"/>
  <c r="D41" i="32"/>
  <c r="D42" i="32" s="1"/>
  <c r="H90" i="32"/>
  <c r="H99" i="32" s="1"/>
  <c r="H41" i="32"/>
  <c r="H42" i="32" s="1"/>
  <c r="BB90" i="32"/>
  <c r="BB111" i="32" s="1"/>
  <c r="BB47" i="32"/>
  <c r="BB48" i="32" s="1"/>
  <c r="U90" i="32"/>
  <c r="U99" i="32" s="1"/>
  <c r="U41" i="32"/>
  <c r="U42" i="32" s="1"/>
  <c r="T12" i="38"/>
  <c r="X90" i="32"/>
  <c r="X99" i="32" s="1"/>
  <c r="X41" i="32"/>
  <c r="X42" i="32" s="1"/>
  <c r="H74" i="32"/>
  <c r="H55" i="32"/>
  <c r="AT48" i="32"/>
  <c r="AW12" i="40"/>
  <c r="BF93" i="32"/>
  <c r="Q42" i="32"/>
  <c r="BH105" i="32"/>
  <c r="AD21" i="2"/>
  <c r="BE97" i="32"/>
  <c r="BG98" i="32"/>
  <c r="BH95" i="32"/>
  <c r="BH94" i="32"/>
  <c r="BE110" i="32"/>
  <c r="BF107" i="32"/>
  <c r="BJ108" i="32"/>
  <c r="BI106" i="32"/>
  <c r="V41" i="32"/>
  <c r="V42" i="32" s="1"/>
  <c r="V90" i="32"/>
  <c r="V99" i="32" s="1"/>
  <c r="BG97" i="32"/>
  <c r="BG106" i="32"/>
  <c r="E90" i="32"/>
  <c r="E99" i="32" s="1"/>
  <c r="E41" i="32"/>
  <c r="E42" i="32" s="1"/>
  <c r="AJ21" i="22"/>
  <c r="R90" i="32"/>
  <c r="R99" i="32" s="1"/>
  <c r="R41" i="32"/>
  <c r="R42" i="32" s="1"/>
  <c r="AS90" i="32"/>
  <c r="AS111" i="32" s="1"/>
  <c r="AS47" i="32"/>
  <c r="AS48" i="32" s="1"/>
  <c r="Z90" i="32"/>
  <c r="Z99" i="32" s="1"/>
  <c r="Z41" i="32"/>
  <c r="Z42" i="32" s="1"/>
  <c r="AU90" i="32"/>
  <c r="AU111" i="32" s="1"/>
  <c r="AU47" i="32"/>
  <c r="AU48" i="32" s="1"/>
  <c r="AH90" i="32"/>
  <c r="AH111" i="32" s="1"/>
  <c r="AH47" i="32"/>
  <c r="AH48" i="32" s="1"/>
  <c r="W90" i="32"/>
  <c r="W99" i="32" s="1"/>
  <c r="W41" i="32"/>
  <c r="W42" i="32" s="1"/>
  <c r="BA90" i="32"/>
  <c r="BA111" i="32" s="1"/>
  <c r="BA47" i="32"/>
  <c r="BA48" i="32" s="1"/>
  <c r="Q74" i="32"/>
  <c r="Q55" i="32"/>
  <c r="AZ48" i="32"/>
  <c r="N74" i="32"/>
  <c r="N55" i="32"/>
  <c r="AO12" i="40"/>
  <c r="BG93" i="32"/>
  <c r="AW12" i="38"/>
  <c r="AB12" i="40"/>
  <c r="BI105" i="32"/>
  <c r="BE96" i="32"/>
  <c r="BF97" i="32"/>
  <c r="BH98" i="32"/>
  <c r="BI95" i="32"/>
  <c r="BG94" i="32"/>
  <c r="BI92" i="32"/>
  <c r="AA22" i="2"/>
  <c r="AB21" i="2"/>
  <c r="X21" i="2"/>
  <c r="BD109" i="32"/>
  <c r="BF110" i="32"/>
  <c r="BG107" i="32"/>
  <c r="BH106" i="32"/>
  <c r="BJ104" i="32"/>
  <c r="P17" i="37"/>
  <c r="P9" i="37"/>
  <c r="P16" i="37"/>
  <c r="O121" i="32" s="1"/>
  <c r="P8" i="37"/>
  <c r="H30" i="37"/>
  <c r="L30" i="37"/>
  <c r="C12" i="37"/>
  <c r="P15" i="37"/>
  <c r="P7" i="37"/>
  <c r="P14" i="37"/>
  <c r="I30" i="37"/>
  <c r="M30" i="37"/>
  <c r="P13" i="37"/>
  <c r="O120" i="32" s="1"/>
  <c r="P12" i="37"/>
  <c r="J30" i="37"/>
  <c r="AK34" i="37" s="1"/>
  <c r="P19" i="37"/>
  <c r="O123" i="32" s="1"/>
  <c r="P23" i="37"/>
  <c r="O119" i="32" s="1"/>
  <c r="AI23" i="22"/>
  <c r="AI27" i="22" s="1"/>
  <c r="T35" i="2"/>
  <c r="T11" i="2"/>
  <c r="T6" i="36"/>
  <c r="S140" i="32" s="1"/>
  <c r="S146" i="32" s="1"/>
  <c r="M23" i="22"/>
  <c r="T12" i="2"/>
  <c r="T6" i="39"/>
  <c r="J23" i="22"/>
  <c r="J27" i="22" s="1"/>
  <c r="W23" i="22"/>
  <c r="W27" i="22" s="1"/>
  <c r="AS6" i="38"/>
  <c r="AS14" i="38" s="1"/>
  <c r="AS16" i="38" s="1"/>
  <c r="AS13" i="2"/>
  <c r="AR85" i="32" s="1"/>
  <c r="AR17" i="2"/>
  <c r="AQ68" i="32" s="1"/>
  <c r="AR6" i="40"/>
  <c r="AQ180" i="32" s="1"/>
  <c r="AQ190" i="32" s="1"/>
  <c r="AQ12" i="2"/>
  <c r="AQ6" i="39"/>
  <c r="BC11" i="2"/>
  <c r="BC6" i="36"/>
  <c r="BB140" i="32" s="1"/>
  <c r="AN10" i="2"/>
  <c r="AN6" i="37"/>
  <c r="AM115" i="32" s="1"/>
  <c r="AX35" i="2"/>
  <c r="BC17" i="2"/>
  <c r="BB68" i="32" s="1"/>
  <c r="BC6" i="40"/>
  <c r="BB180" i="32" s="1"/>
  <c r="AO17" i="2"/>
  <c r="AN68" i="32" s="1"/>
  <c r="AO6" i="40"/>
  <c r="AP13" i="2"/>
  <c r="AO85" i="32" s="1"/>
  <c r="AP6" i="38"/>
  <c r="AH13" i="2"/>
  <c r="AG85" i="32" s="1"/>
  <c r="AH6" i="38"/>
  <c r="AH12" i="2"/>
  <c r="AH6" i="39"/>
  <c r="AL11" i="2"/>
  <c r="AL37" i="2" s="1"/>
  <c r="AL6" i="36"/>
  <c r="AK140" i="32" s="1"/>
  <c r="BE152" i="32" s="1"/>
  <c r="AN35" i="2"/>
  <c r="AG12" i="2"/>
  <c r="AG6" i="39"/>
  <c r="L12" i="2"/>
  <c r="L6" i="39"/>
  <c r="K12" i="2"/>
  <c r="K15" i="2" s="1"/>
  <c r="K41" i="2" s="1"/>
  <c r="K6" i="39"/>
  <c r="J160" i="32" s="1"/>
  <c r="BE163" i="32" s="1"/>
  <c r="AH6" i="37"/>
  <c r="AG115" i="32" s="1"/>
  <c r="AH10" i="2"/>
  <c r="AD35" i="2"/>
  <c r="Q11" i="2"/>
  <c r="Q6" i="36"/>
  <c r="P140" i="32" s="1"/>
  <c r="P146" i="32" s="1"/>
  <c r="L36" i="2"/>
  <c r="W13" i="2"/>
  <c r="V77" i="32" s="1"/>
  <c r="W6" i="38"/>
  <c r="I17" i="2"/>
  <c r="H58" i="32" s="1"/>
  <c r="I6" i="40"/>
  <c r="H180" i="32" s="1"/>
  <c r="H184" i="32" s="1"/>
  <c r="T17" i="2"/>
  <c r="S58" i="32" s="1"/>
  <c r="T6" i="40"/>
  <c r="R11" i="2"/>
  <c r="R6" i="36"/>
  <c r="Q140" i="32" s="1"/>
  <c r="N17" i="2"/>
  <c r="M58" i="32" s="1"/>
  <c r="N6" i="40"/>
  <c r="M180" i="32" s="1"/>
  <c r="BH183" i="32" s="1"/>
  <c r="O13" i="2"/>
  <c r="N77" i="32" s="1"/>
  <c r="O6" i="38"/>
  <c r="BB35" i="2"/>
  <c r="AT35" i="2"/>
  <c r="AA6" i="36"/>
  <c r="Z140" i="32" s="1"/>
  <c r="AA11" i="2"/>
  <c r="E11" i="2"/>
  <c r="E6" i="36"/>
  <c r="D140" i="32" s="1"/>
  <c r="Z11" i="2"/>
  <c r="Z6" i="36"/>
  <c r="Y140" i="32" s="1"/>
  <c r="Y146" i="32" s="1"/>
  <c r="N13" i="2"/>
  <c r="M77" i="32" s="1"/>
  <c r="N6" i="38"/>
  <c r="N14" i="38" s="1"/>
  <c r="N16" i="38" s="1"/>
  <c r="M17" i="2"/>
  <c r="L58" i="32" s="1"/>
  <c r="M6" i="40"/>
  <c r="L180" i="32" s="1"/>
  <c r="BG182" i="32" s="1"/>
  <c r="T10" i="2"/>
  <c r="T6" i="37"/>
  <c r="S115" i="32" s="1"/>
  <c r="S124" i="32" s="1"/>
  <c r="G163" i="32"/>
  <c r="W163" i="32"/>
  <c r="AK13" i="36"/>
  <c r="AJ154" i="32"/>
  <c r="AS13" i="36"/>
  <c r="AR154" i="32"/>
  <c r="BA13" i="36"/>
  <c r="AZ154" i="32"/>
  <c r="AG20" i="37"/>
  <c r="AF130" i="32"/>
  <c r="AQ23" i="22"/>
  <c r="AQ27" i="22" s="1"/>
  <c r="BB23" i="22"/>
  <c r="BB27" i="22" s="1"/>
  <c r="S11" i="2"/>
  <c r="S6" i="36"/>
  <c r="U13" i="2"/>
  <c r="T77" i="32" s="1"/>
  <c r="U6" i="38"/>
  <c r="AS6" i="37"/>
  <c r="AR115" i="32" s="1"/>
  <c r="AS10" i="2"/>
  <c r="AJ17" i="2"/>
  <c r="AI68" i="32" s="1"/>
  <c r="AJ6" i="40"/>
  <c r="BA35" i="2"/>
  <c r="AJ6" i="37"/>
  <c r="AI115" i="32" s="1"/>
  <c r="AJ10" i="2"/>
  <c r="AW12" i="2"/>
  <c r="AW6" i="39"/>
  <c r="AU17" i="2"/>
  <c r="AT68" i="32" s="1"/>
  <c r="AU6" i="40"/>
  <c r="AT180" i="32" s="1"/>
  <c r="AR6" i="38"/>
  <c r="AR14" i="38" s="1"/>
  <c r="AR16" i="38" s="1"/>
  <c r="AR13" i="2"/>
  <c r="AQ85" i="32" s="1"/>
  <c r="AG17" i="2"/>
  <c r="AF68" i="32" s="1"/>
  <c r="AG6" i="40"/>
  <c r="AO11" i="2"/>
  <c r="AO6" i="36"/>
  <c r="AG11" i="2"/>
  <c r="AG6" i="36"/>
  <c r="AF12" i="2"/>
  <c r="AF6" i="39"/>
  <c r="AJ11" i="2"/>
  <c r="AJ6" i="36"/>
  <c r="AI140" i="32" s="1"/>
  <c r="AI156" i="32" s="1"/>
  <c r="AL35" i="2"/>
  <c r="AE6" i="39"/>
  <c r="AE12" i="2"/>
  <c r="AO6" i="38"/>
  <c r="AO14" i="38" s="1"/>
  <c r="AO16" i="38" s="1"/>
  <c r="AO13" i="2"/>
  <c r="AN85" i="32" s="1"/>
  <c r="K35" i="2"/>
  <c r="J12" i="2"/>
  <c r="J6" i="39"/>
  <c r="I160" i="32" s="1"/>
  <c r="BD165" i="32" s="1"/>
  <c r="J35" i="2"/>
  <c r="I13" i="2"/>
  <c r="H77" i="32" s="1"/>
  <c r="I6" i="38"/>
  <c r="X17" i="2"/>
  <c r="W58" i="32" s="1"/>
  <c r="X6" i="40"/>
  <c r="W180" i="32" s="1"/>
  <c r="O11" i="2"/>
  <c r="O6" i="36"/>
  <c r="N140" i="32" s="1"/>
  <c r="BI145" i="32" s="1"/>
  <c r="H36" i="2"/>
  <c r="Q35" i="2"/>
  <c r="AB12" i="2"/>
  <c r="AB6" i="39"/>
  <c r="D6" i="39"/>
  <c r="C160" i="32" s="1"/>
  <c r="C166" i="32" s="1"/>
  <c r="D12" i="2"/>
  <c r="C6" i="39"/>
  <c r="L17" i="2"/>
  <c r="K58" i="32" s="1"/>
  <c r="L6" i="40"/>
  <c r="K180" i="32" s="1"/>
  <c r="BF182" i="32" s="1"/>
  <c r="P6" i="36"/>
  <c r="O140" i="32" s="1"/>
  <c r="BJ144" i="32" s="1"/>
  <c r="P11" i="2"/>
  <c r="AB35" i="2"/>
  <c r="M13" i="2"/>
  <c r="L77" i="32" s="1"/>
  <c r="M6" i="38"/>
  <c r="M14" i="38" s="1"/>
  <c r="M16" i="38" s="1"/>
  <c r="X35" i="2"/>
  <c r="AF17" i="2"/>
  <c r="AE68" i="32" s="1"/>
  <c r="AF6" i="40"/>
  <c r="V12" i="2"/>
  <c r="V6" i="39"/>
  <c r="U160" i="32" s="1"/>
  <c r="E13" i="2"/>
  <c r="D77" i="32" s="1"/>
  <c r="E6" i="38"/>
  <c r="AH14" i="39"/>
  <c r="AG173" i="32"/>
  <c r="AP14" i="39"/>
  <c r="AO173" i="32"/>
  <c r="AX14" i="39"/>
  <c r="AW173" i="32"/>
  <c r="E13" i="36"/>
  <c r="U13" i="36"/>
  <c r="T144" i="32"/>
  <c r="AL13" i="36"/>
  <c r="AK154" i="32"/>
  <c r="AT13" i="36"/>
  <c r="AS154" i="32"/>
  <c r="BB13" i="36"/>
  <c r="BA154" i="32"/>
  <c r="AX20" i="37"/>
  <c r="AW130" i="32"/>
  <c r="C36" i="2"/>
  <c r="C39" i="2"/>
  <c r="AU23" i="22"/>
  <c r="AU27" i="22" s="1"/>
  <c r="AL23" i="22"/>
  <c r="AL27" i="22" s="1"/>
  <c r="AE23" i="22"/>
  <c r="AE27" i="22" s="1"/>
  <c r="AG23" i="22"/>
  <c r="AG27" i="22" s="1"/>
  <c r="N23" i="22"/>
  <c r="N27" i="22" s="1"/>
  <c r="U11" i="2"/>
  <c r="U15" i="2" s="1"/>
  <c r="U41" i="2" s="1"/>
  <c r="U6" i="36"/>
  <c r="T140" i="32" s="1"/>
  <c r="R36" i="2"/>
  <c r="AQ6" i="37"/>
  <c r="AP115" i="32" s="1"/>
  <c r="AP136" i="32" s="1"/>
  <c r="BJ136" i="32" s="1"/>
  <c r="AQ10" i="2"/>
  <c r="BC12" i="2"/>
  <c r="BC6" i="39"/>
  <c r="BB160" i="32" s="1"/>
  <c r="AZ12" i="2"/>
  <c r="AZ6" i="39"/>
  <c r="AY160" i="32" s="1"/>
  <c r="E6" i="37"/>
  <c r="D115" i="32" s="1"/>
  <c r="D124" i="32" s="1"/>
  <c r="E10" i="2"/>
  <c r="AM17" i="2"/>
  <c r="AL68" i="32" s="1"/>
  <c r="AM6" i="40"/>
  <c r="AL180" i="32" s="1"/>
  <c r="AG10" i="2"/>
  <c r="AG6" i="37"/>
  <c r="AF115" i="32" s="1"/>
  <c r="BB10" i="2"/>
  <c r="BB6" i="37"/>
  <c r="BA115" i="32" s="1"/>
  <c r="BA136" i="32" s="1"/>
  <c r="AI35" i="2"/>
  <c r="AN13" i="2"/>
  <c r="AM85" i="32" s="1"/>
  <c r="AN6" i="38"/>
  <c r="AF6" i="38"/>
  <c r="AF13" i="2"/>
  <c r="AE85" i="32" s="1"/>
  <c r="AJ35" i="2"/>
  <c r="AM6" i="38"/>
  <c r="AM13" i="2"/>
  <c r="AL85" i="32" s="1"/>
  <c r="C6" i="37"/>
  <c r="B115" i="32" s="1"/>
  <c r="D6" i="37"/>
  <c r="D10" i="2"/>
  <c r="I11" i="2"/>
  <c r="I6" i="36"/>
  <c r="H140" i="32" s="1"/>
  <c r="H146" i="32" s="1"/>
  <c r="J13" i="2"/>
  <c r="I77" i="32" s="1"/>
  <c r="J6" i="38"/>
  <c r="J14" i="38" s="1"/>
  <c r="J16" i="38" s="1"/>
  <c r="H11" i="2"/>
  <c r="H6" i="36"/>
  <c r="G140" i="32" s="1"/>
  <c r="G146" i="32" s="1"/>
  <c r="G13" i="2"/>
  <c r="F77" i="32" s="1"/>
  <c r="G6" i="38"/>
  <c r="AY17" i="2"/>
  <c r="AX68" i="32" s="1"/>
  <c r="AY6" i="40"/>
  <c r="P17" i="2"/>
  <c r="O58" i="32" s="1"/>
  <c r="P6" i="40"/>
  <c r="O180" i="32" s="1"/>
  <c r="BJ183" i="32" s="1"/>
  <c r="M11" i="2"/>
  <c r="M8" i="2" s="1"/>
  <c r="M6" i="36"/>
  <c r="L140" i="32" s="1"/>
  <c r="Y17" i="2"/>
  <c r="X58" i="32" s="1"/>
  <c r="Y6" i="40"/>
  <c r="O35" i="2"/>
  <c r="Z10" i="2"/>
  <c r="Z6" i="37"/>
  <c r="Y115" i="32" s="1"/>
  <c r="J17" i="2"/>
  <c r="I58" i="32" s="1"/>
  <c r="J6" i="40"/>
  <c r="I180" i="32" s="1"/>
  <c r="BD183" i="32" s="1"/>
  <c r="N11" i="2"/>
  <c r="N6" i="36"/>
  <c r="M140" i="32" s="1"/>
  <c r="BH145" i="32" s="1"/>
  <c r="AA12" i="2"/>
  <c r="AA6" i="39"/>
  <c r="Z160" i="32" s="1"/>
  <c r="E12" i="2"/>
  <c r="E6" i="39"/>
  <c r="D160" i="32" s="1"/>
  <c r="AX17" i="2"/>
  <c r="AW68" i="32" s="1"/>
  <c r="AX6" i="40"/>
  <c r="AE6" i="40"/>
  <c r="AE17" i="2"/>
  <c r="AD68" i="32" s="1"/>
  <c r="X12" i="2"/>
  <c r="X6" i="39"/>
  <c r="W160" i="32" s="1"/>
  <c r="H17" i="2"/>
  <c r="G58" i="32" s="1"/>
  <c r="H6" i="40"/>
  <c r="G180" i="32" s="1"/>
  <c r="R6" i="38"/>
  <c r="R14" i="38" s="1"/>
  <c r="R16" i="38" s="1"/>
  <c r="R13" i="2"/>
  <c r="Q77" i="32" s="1"/>
  <c r="AZ35" i="2"/>
  <c r="AA13" i="2"/>
  <c r="Z77" i="32" s="1"/>
  <c r="AA6" i="38"/>
  <c r="BJ130" i="32"/>
  <c r="BG123" i="32"/>
  <c r="T13" i="2"/>
  <c r="S77" i="32" s="1"/>
  <c r="T6" i="38"/>
  <c r="T14" i="38" s="1"/>
  <c r="T16" i="38" s="1"/>
  <c r="S35" i="2"/>
  <c r="D6" i="22"/>
  <c r="C6" i="22"/>
  <c r="AY23" i="22"/>
  <c r="AY27" i="22" s="1"/>
  <c r="AU6" i="37"/>
  <c r="AT115" i="32" s="1"/>
  <c r="AU10" i="2"/>
  <c r="G23" i="22"/>
  <c r="G27" i="22" s="1"/>
  <c r="AT12" i="2"/>
  <c r="AT6" i="39"/>
  <c r="AS160" i="32" s="1"/>
  <c r="AI17" i="2"/>
  <c r="AH68" i="32" s="1"/>
  <c r="AI6" i="40"/>
  <c r="BA10" i="2"/>
  <c r="BA6" i="37"/>
  <c r="AX10" i="2"/>
  <c r="AX6" i="37"/>
  <c r="AW115" i="32" s="1"/>
  <c r="BB6" i="40"/>
  <c r="BA180" i="32" s="1"/>
  <c r="BA190" i="32" s="1"/>
  <c r="BB17" i="2"/>
  <c r="BA68" i="32" s="1"/>
  <c r="AQ35" i="2"/>
  <c r="BC35" i="2"/>
  <c r="AR12" i="2"/>
  <c r="AR6" i="39"/>
  <c r="AQ160" i="32" s="1"/>
  <c r="BA13" i="2"/>
  <c r="AZ85" i="32" s="1"/>
  <c r="BA6" i="38"/>
  <c r="BA14" i="38" s="1"/>
  <c r="BA16" i="38" s="1"/>
  <c r="AM6" i="36"/>
  <c r="AL140" i="32" s="1"/>
  <c r="BF154" i="32" s="1"/>
  <c r="AM11" i="2"/>
  <c r="AD6" i="36"/>
  <c r="AD11" i="2"/>
  <c r="AH6" i="36"/>
  <c r="AG140" i="32" s="1"/>
  <c r="AH11" i="2"/>
  <c r="AK13" i="2"/>
  <c r="AJ85" i="32" s="1"/>
  <c r="AK6" i="38"/>
  <c r="AK14" i="38" s="1"/>
  <c r="AK16" i="38" s="1"/>
  <c r="G11" i="2"/>
  <c r="G6" i="36"/>
  <c r="F140" i="32" s="1"/>
  <c r="H13" i="2"/>
  <c r="G77" i="32" s="1"/>
  <c r="H6" i="38"/>
  <c r="F11" i="2"/>
  <c r="F6" i="36"/>
  <c r="E140" i="32" s="1"/>
  <c r="I12" i="2"/>
  <c r="I6" i="39"/>
  <c r="H160" i="32" s="1"/>
  <c r="AQ17" i="2"/>
  <c r="AP68" i="32" s="1"/>
  <c r="AQ6" i="40"/>
  <c r="F17" i="2"/>
  <c r="E58" i="32" s="1"/>
  <c r="F6" i="40"/>
  <c r="E180" i="32" s="1"/>
  <c r="K11" i="2"/>
  <c r="K6" i="36"/>
  <c r="Q17" i="2"/>
  <c r="P58" i="32" s="1"/>
  <c r="Q6" i="40"/>
  <c r="P180" i="32" s="1"/>
  <c r="P184" i="32" s="1"/>
  <c r="M35" i="2"/>
  <c r="Y13" i="2"/>
  <c r="X77" i="32" s="1"/>
  <c r="Y6" i="38"/>
  <c r="AE13" i="2"/>
  <c r="AD85" i="32" s="1"/>
  <c r="AE6" i="38"/>
  <c r="AE14" i="38" s="1"/>
  <c r="AE16" i="38" s="1"/>
  <c r="AB11" i="2"/>
  <c r="AB6" i="36"/>
  <c r="J11" i="2"/>
  <c r="J6" i="36"/>
  <c r="I140" i="32" s="1"/>
  <c r="BD144" i="32" s="1"/>
  <c r="Y10" i="2"/>
  <c r="Y6" i="37"/>
  <c r="X115" i="32" s="1"/>
  <c r="X124" i="32" s="1"/>
  <c r="V10" i="2"/>
  <c r="V6" i="37"/>
  <c r="U115" i="32" s="1"/>
  <c r="D6" i="38"/>
  <c r="D13" i="2"/>
  <c r="C77" i="32" s="1"/>
  <c r="C6" i="38"/>
  <c r="D17" i="2"/>
  <c r="C58" i="32" s="1"/>
  <c r="D6" i="40"/>
  <c r="C6" i="40"/>
  <c r="AN21" i="22"/>
  <c r="AD6" i="39"/>
  <c r="AD12" i="2"/>
  <c r="AX21" i="22"/>
  <c r="AJ14" i="39"/>
  <c r="AI173" i="32"/>
  <c r="AR14" i="39"/>
  <c r="AQ173" i="32"/>
  <c r="AZ14" i="39"/>
  <c r="AY173" i="32"/>
  <c r="G13" i="36"/>
  <c r="F144" i="32"/>
  <c r="BE118" i="32"/>
  <c r="S20" i="37"/>
  <c r="R118" i="32"/>
  <c r="AA20" i="37"/>
  <c r="Z118" i="32"/>
  <c r="AR20" i="37"/>
  <c r="AQ130" i="32"/>
  <c r="AU13" i="2"/>
  <c r="AT85" i="32" s="1"/>
  <c r="AU6" i="38"/>
  <c r="AT23" i="22"/>
  <c r="E23" i="22"/>
  <c r="E27" i="22" s="1"/>
  <c r="AO23" i="22"/>
  <c r="AO27" i="22" s="1"/>
  <c r="BH130" i="32"/>
  <c r="AP23" i="22"/>
  <c r="AP27" i="22" s="1"/>
  <c r="BF132" i="32"/>
  <c r="Y23" i="22"/>
  <c r="Y27" i="22" s="1"/>
  <c r="BC13" i="2"/>
  <c r="BB85" i="32" s="1"/>
  <c r="BC6" i="38"/>
  <c r="AM6" i="37"/>
  <c r="AL115" i="32" s="1"/>
  <c r="AL136" i="32" s="1"/>
  <c r="BF136" i="32" s="1"/>
  <c r="AM10" i="2"/>
  <c r="AZ13" i="2"/>
  <c r="AY85" i="32" s="1"/>
  <c r="AZ6" i="38"/>
  <c r="AZ14" i="38" s="1"/>
  <c r="AZ16" i="38" s="1"/>
  <c r="AW13" i="2"/>
  <c r="AV85" i="32" s="1"/>
  <c r="AW6" i="38"/>
  <c r="AW14" i="38" s="1"/>
  <c r="AW16" i="38" s="1"/>
  <c r="AT6" i="40"/>
  <c r="AS180" i="32" s="1"/>
  <c r="AS190" i="32" s="1"/>
  <c r="AT17" i="2"/>
  <c r="AS68" i="32" s="1"/>
  <c r="N6" i="37"/>
  <c r="M115" i="32" s="1"/>
  <c r="N10" i="2"/>
  <c r="BB12" i="2"/>
  <c r="BB6" i="39"/>
  <c r="BA160" i="32" s="1"/>
  <c r="O36" i="2"/>
  <c r="AY11" i="2"/>
  <c r="AY6" i="36"/>
  <c r="AL13" i="2"/>
  <c r="AK85" i="32" s="1"/>
  <c r="AL6" i="38"/>
  <c r="AP12" i="2"/>
  <c r="AP6" i="39"/>
  <c r="AQ13" i="2"/>
  <c r="AP85" i="32" s="1"/>
  <c r="AQ6" i="38"/>
  <c r="AQ14" i="38" s="1"/>
  <c r="AQ16" i="38" s="1"/>
  <c r="AH35" i="2"/>
  <c r="AO12" i="2"/>
  <c r="AO6" i="39"/>
  <c r="L13" i="2"/>
  <c r="K77" i="32" s="1"/>
  <c r="L6" i="38"/>
  <c r="L14" i="38" s="1"/>
  <c r="L16" i="38" s="1"/>
  <c r="F13" i="2"/>
  <c r="E77" i="32" s="1"/>
  <c r="F6" i="38"/>
  <c r="K13" i="2"/>
  <c r="J77" i="32" s="1"/>
  <c r="K6" i="38"/>
  <c r="K14" i="38" s="1"/>
  <c r="K16" i="38" s="1"/>
  <c r="G12" i="2"/>
  <c r="G6" i="39"/>
  <c r="F160" i="32" s="1"/>
  <c r="F166" i="32" s="1"/>
  <c r="U23" i="22"/>
  <c r="U27" i="22" s="1"/>
  <c r="BA11" i="2"/>
  <c r="BA6" i="36"/>
  <c r="AA10" i="2"/>
  <c r="AA6" i="37"/>
  <c r="D10" i="38"/>
  <c r="C10" i="38"/>
  <c r="C12" i="38" s="1"/>
  <c r="G17" i="2"/>
  <c r="F58" i="32" s="1"/>
  <c r="G6" i="40"/>
  <c r="F180" i="32" s="1"/>
  <c r="F184" i="32" s="1"/>
  <c r="D10" i="39"/>
  <c r="C10" i="39"/>
  <c r="AD6" i="38"/>
  <c r="AD14" i="38" s="1"/>
  <c r="AD16" i="38" s="1"/>
  <c r="AD13" i="2"/>
  <c r="AC85" i="32" s="1"/>
  <c r="W11" i="2"/>
  <c r="W6" i="36"/>
  <c r="V140" i="32" s="1"/>
  <c r="Z35" i="2"/>
  <c r="X13" i="2"/>
  <c r="W77" i="32" s="1"/>
  <c r="X6" i="38"/>
  <c r="AP17" i="2"/>
  <c r="AO68" i="32" s="1"/>
  <c r="AP6" i="40"/>
  <c r="AY10" i="2"/>
  <c r="AY6" i="37"/>
  <c r="S12" i="2"/>
  <c r="S6" i="39"/>
  <c r="W12" i="2"/>
  <c r="W6" i="39"/>
  <c r="V160" i="32" s="1"/>
  <c r="C10" i="36"/>
  <c r="C13" i="36" s="1"/>
  <c r="D10" i="36"/>
  <c r="D13" i="36" s="1"/>
  <c r="AV17" i="2"/>
  <c r="AU68" i="32" s="1"/>
  <c r="AV6" i="40"/>
  <c r="AU180" i="32" s="1"/>
  <c r="AU190" i="32" s="1"/>
  <c r="AV13" i="2"/>
  <c r="AU85" i="32" s="1"/>
  <c r="AV6" i="38"/>
  <c r="AD6" i="37"/>
  <c r="AD10" i="2"/>
  <c r="U17" i="2"/>
  <c r="T58" i="32" s="1"/>
  <c r="U6" i="40"/>
  <c r="T180" i="32" s="1"/>
  <c r="T184" i="32" s="1"/>
  <c r="R35" i="2"/>
  <c r="C16" i="2"/>
  <c r="T14" i="39"/>
  <c r="BF118" i="32"/>
  <c r="AK20" i="37"/>
  <c r="AJ130" i="32"/>
  <c r="C37" i="2"/>
  <c r="AD23" i="22"/>
  <c r="AD27" i="22" s="1"/>
  <c r="Z23" i="22"/>
  <c r="Z27" i="22" s="1"/>
  <c r="AT13" i="2"/>
  <c r="AS85" i="32" s="1"/>
  <c r="AT6" i="38"/>
  <c r="AI6" i="37"/>
  <c r="AH115" i="32" s="1"/>
  <c r="AH136" i="32" s="1"/>
  <c r="AI10" i="2"/>
  <c r="AX11" i="2"/>
  <c r="AX6" i="36"/>
  <c r="AW140" i="32" s="1"/>
  <c r="AW156" i="32" s="1"/>
  <c r="BA6" i="40"/>
  <c r="BA17" i="2"/>
  <c r="AZ68" i="32" s="1"/>
  <c r="AS11" i="2"/>
  <c r="AS6" i="36"/>
  <c r="BC6" i="37"/>
  <c r="BB115" i="32" s="1"/>
  <c r="BB136" i="32" s="1"/>
  <c r="BC10" i="2"/>
  <c r="J36" i="2"/>
  <c r="J8" i="2"/>
  <c r="AZ6" i="37"/>
  <c r="AY115" i="32" s="1"/>
  <c r="AZ10" i="2"/>
  <c r="AW35" i="2"/>
  <c r="AK11" i="2"/>
  <c r="AK6" i="36"/>
  <c r="AJ15" i="36"/>
  <c r="AJ17" i="36" s="1"/>
  <c r="AN12" i="2"/>
  <c r="AN6" i="39"/>
  <c r="AM160" i="32" s="1"/>
  <c r="AP11" i="2"/>
  <c r="AP6" i="36"/>
  <c r="AO140" i="32" s="1"/>
  <c r="BI152" i="32" s="1"/>
  <c r="AF11" i="2"/>
  <c r="AF6" i="36"/>
  <c r="AI13" i="2"/>
  <c r="AH85" i="32" s="1"/>
  <c r="AI6" i="38"/>
  <c r="AI14" i="38" s="1"/>
  <c r="AI16" i="38" s="1"/>
  <c r="AM12" i="2"/>
  <c r="AM6" i="39"/>
  <c r="I35" i="2"/>
  <c r="L11" i="2"/>
  <c r="L6" i="36"/>
  <c r="K140" i="32" s="1"/>
  <c r="BF142" i="32" s="1"/>
  <c r="Z13" i="2"/>
  <c r="Y77" i="32" s="1"/>
  <c r="Z6" i="38"/>
  <c r="C10" i="40"/>
  <c r="D10" i="40"/>
  <c r="D12" i="40" s="1"/>
  <c r="AA35" i="2"/>
  <c r="AA17" i="2"/>
  <c r="Z58" i="32" s="1"/>
  <c r="AA6" i="40"/>
  <c r="Z180" i="32" s="1"/>
  <c r="Z184" i="32" s="1"/>
  <c r="R12" i="2"/>
  <c r="R6" i="39"/>
  <c r="Q160" i="32" s="1"/>
  <c r="AD6" i="40"/>
  <c r="AD17" i="2"/>
  <c r="AC68" i="32" s="1"/>
  <c r="Y12" i="2"/>
  <c r="Y6" i="39"/>
  <c r="X160" i="32" s="1"/>
  <c r="AO10" i="2"/>
  <c r="AO6" i="37"/>
  <c r="AN115" i="32" s="1"/>
  <c r="AN136" i="32" s="1"/>
  <c r="BH136" i="32" s="1"/>
  <c r="V11" i="2"/>
  <c r="V6" i="36"/>
  <c r="U140" i="32" s="1"/>
  <c r="BA12" i="2"/>
  <c r="BA6" i="39"/>
  <c r="AZ160" i="32" s="1"/>
  <c r="AZ176" i="32" s="1"/>
  <c r="AV6" i="36"/>
  <c r="AV11" i="2"/>
  <c r="AV37" i="2" s="1"/>
  <c r="W17" i="2"/>
  <c r="V58" i="32" s="1"/>
  <c r="W6" i="40"/>
  <c r="V180" i="32" s="1"/>
  <c r="V184" i="32" s="1"/>
  <c r="Q12" i="2"/>
  <c r="Q6" i="39"/>
  <c r="P160" i="32" s="1"/>
  <c r="Z17" i="2"/>
  <c r="Y58" i="32" s="1"/>
  <c r="Z6" i="40"/>
  <c r="Y180" i="32" s="1"/>
  <c r="Y184" i="32" s="1"/>
  <c r="U10" i="2"/>
  <c r="U6" i="37"/>
  <c r="T115" i="32" s="1"/>
  <c r="AB10" i="2"/>
  <c r="AB6" i="37"/>
  <c r="AA115" i="32" s="1"/>
  <c r="AA124" i="32" s="1"/>
  <c r="W35" i="2"/>
  <c r="BC10" i="22"/>
  <c r="BC21" i="22" s="1"/>
  <c r="AL14" i="39"/>
  <c r="AK173" i="32"/>
  <c r="AT14" i="39"/>
  <c r="AS173" i="32"/>
  <c r="BB14" i="39"/>
  <c r="BA173" i="32"/>
  <c r="BA176" i="32" s="1"/>
  <c r="AH13" i="36"/>
  <c r="AG154" i="32"/>
  <c r="AP13" i="36"/>
  <c r="AO154" i="32"/>
  <c r="AX13" i="36"/>
  <c r="AW154" i="32"/>
  <c r="BG118" i="32"/>
  <c r="BE130" i="32"/>
  <c r="C43" i="2"/>
  <c r="O23" i="22"/>
  <c r="O27" i="22" s="1"/>
  <c r="AW23" i="22"/>
  <c r="AW27" i="22" s="1"/>
  <c r="AE6" i="36"/>
  <c r="AE11" i="2"/>
  <c r="AX12" i="2"/>
  <c r="AX15" i="2" s="1"/>
  <c r="AX41" i="2" s="1"/>
  <c r="AX6" i="39"/>
  <c r="AE6" i="37"/>
  <c r="AE10" i="2"/>
  <c r="AS17" i="2"/>
  <c r="AR68" i="32" s="1"/>
  <c r="AS6" i="40"/>
  <c r="AQ6" i="36"/>
  <c r="AQ11" i="2"/>
  <c r="BB13" i="2"/>
  <c r="BA85" i="32" s="1"/>
  <c r="BB6" i="38"/>
  <c r="F36" i="2"/>
  <c r="AY6" i="38"/>
  <c r="AY13" i="2"/>
  <c r="AX85" i="32" s="1"/>
  <c r="G8" i="2"/>
  <c r="AV12" i="2"/>
  <c r="AV6" i="39"/>
  <c r="AM15" i="2"/>
  <c r="AM41" i="2" s="1"/>
  <c r="AJ6" i="38"/>
  <c r="AJ13" i="2"/>
  <c r="AI85" i="32" s="1"/>
  <c r="AL12" i="2"/>
  <c r="AL6" i="39"/>
  <c r="AK160" i="32" s="1"/>
  <c r="AP35" i="2"/>
  <c r="AF35" i="2"/>
  <c r="AR35" i="2"/>
  <c r="AK12" i="2"/>
  <c r="AK6" i="39"/>
  <c r="AJ160" i="32" s="1"/>
  <c r="BD173" i="32" s="1"/>
  <c r="G35" i="2"/>
  <c r="H6" i="39"/>
  <c r="G160" i="32" s="1"/>
  <c r="H12" i="2"/>
  <c r="F35" i="2"/>
  <c r="AP10" i="2"/>
  <c r="AP6" i="37"/>
  <c r="AO115" i="32" s="1"/>
  <c r="X11" i="2"/>
  <c r="X6" i="36"/>
  <c r="W140" i="32" s="1"/>
  <c r="W146" i="32" s="1"/>
  <c r="Z12" i="2"/>
  <c r="Z6" i="39"/>
  <c r="Y160" i="32" s="1"/>
  <c r="Y166" i="32" s="1"/>
  <c r="S17" i="2"/>
  <c r="R58" i="32" s="1"/>
  <c r="S6" i="40"/>
  <c r="S14" i="40" s="1"/>
  <c r="P12" i="2"/>
  <c r="P6" i="39"/>
  <c r="O160" i="32" s="1"/>
  <c r="W10" i="2"/>
  <c r="W6" i="37"/>
  <c r="V115" i="32" s="1"/>
  <c r="V124" i="32" s="1"/>
  <c r="AK10" i="2"/>
  <c r="AK6" i="37"/>
  <c r="AJ115" i="32" s="1"/>
  <c r="AJ136" i="32" s="1"/>
  <c r="BD136" i="32" s="1"/>
  <c r="S13" i="2"/>
  <c r="R77" i="32" s="1"/>
  <c r="S6" i="38"/>
  <c r="AH17" i="2"/>
  <c r="AG68" i="32" s="1"/>
  <c r="AH6" i="40"/>
  <c r="AX13" i="2"/>
  <c r="AW85" i="32" s="1"/>
  <c r="AX6" i="38"/>
  <c r="O17" i="2"/>
  <c r="N58" i="32" s="1"/>
  <c r="O6" i="40"/>
  <c r="O14" i="40" s="1"/>
  <c r="O12" i="2"/>
  <c r="O15" i="2" s="1"/>
  <c r="O41" i="2" s="1"/>
  <c r="O6" i="39"/>
  <c r="N160" i="32" s="1"/>
  <c r="BI163" i="32" s="1"/>
  <c r="AN17" i="2"/>
  <c r="AM68" i="32" s="1"/>
  <c r="AN6" i="40"/>
  <c r="BB11" i="2"/>
  <c r="BB6" i="36"/>
  <c r="BA140" i="32" s="1"/>
  <c r="BA156" i="32" s="1"/>
  <c r="AY12" i="2"/>
  <c r="AY6" i="39"/>
  <c r="AW10" i="2"/>
  <c r="AW6" i="37"/>
  <c r="AV115" i="32" s="1"/>
  <c r="N35" i="2"/>
  <c r="AT21" i="22"/>
  <c r="C11" i="22"/>
  <c r="B93" i="32" s="1"/>
  <c r="AQ21" i="22"/>
  <c r="E163" i="32"/>
  <c r="M163" i="32"/>
  <c r="BB176" i="32"/>
  <c r="BH118" i="32"/>
  <c r="R23" i="22"/>
  <c r="R27" i="22" s="1"/>
  <c r="AT10" i="2"/>
  <c r="AT6" i="37"/>
  <c r="AS115" i="32" s="1"/>
  <c r="AS136" i="32" s="1"/>
  <c r="U12" i="2"/>
  <c r="U6" i="39"/>
  <c r="T160" i="32" s="1"/>
  <c r="T166" i="32" s="1"/>
  <c r="AU12" i="2"/>
  <c r="AU6" i="39"/>
  <c r="AT160" i="32" s="1"/>
  <c r="AT176" i="32" s="1"/>
  <c r="AU11" i="2"/>
  <c r="AU6" i="36"/>
  <c r="AT140" i="32" s="1"/>
  <c r="AT156" i="32" s="1"/>
  <c r="AT6" i="36"/>
  <c r="AS140" i="32" s="1"/>
  <c r="AT11" i="2"/>
  <c r="AV10" i="2"/>
  <c r="AV6" i="37"/>
  <c r="AZ6" i="40"/>
  <c r="AY180" i="32" s="1"/>
  <c r="AY190" i="32" s="1"/>
  <c r="AZ17" i="2"/>
  <c r="AY68" i="32" s="1"/>
  <c r="AS12" i="2"/>
  <c r="AS6" i="39"/>
  <c r="AR160" i="32" s="1"/>
  <c r="AK17" i="2"/>
  <c r="AJ68" i="32" s="1"/>
  <c r="AK6" i="40"/>
  <c r="AR6" i="37"/>
  <c r="AQ115" i="32" s="1"/>
  <c r="AR10" i="2"/>
  <c r="AZ11" i="2"/>
  <c r="AZ6" i="36"/>
  <c r="AY140" i="32" s="1"/>
  <c r="AY156" i="32" s="1"/>
  <c r="AF10" i="2"/>
  <c r="AF15" i="2" s="1"/>
  <c r="AF41" i="2" s="1"/>
  <c r="AF6" i="37"/>
  <c r="AE115" i="32" s="1"/>
  <c r="AE136" i="32" s="1"/>
  <c r="AW6" i="36"/>
  <c r="AV140" i="32" s="1"/>
  <c r="AV156" i="32" s="1"/>
  <c r="AW11" i="2"/>
  <c r="AW17" i="2"/>
  <c r="AV68" i="32" s="1"/>
  <c r="AW6" i="40"/>
  <c r="AR11" i="2"/>
  <c r="AR6" i="36"/>
  <c r="AQ140" i="32" s="1"/>
  <c r="AQ156" i="32" s="1"/>
  <c r="AI6" i="36"/>
  <c r="AI11" i="2"/>
  <c r="AJ12" i="2"/>
  <c r="AJ6" i="39"/>
  <c r="AI160" i="32" s="1"/>
  <c r="AI176" i="32" s="1"/>
  <c r="AN6" i="36"/>
  <c r="AN11" i="2"/>
  <c r="AZ22" i="37"/>
  <c r="AZ24" i="37" s="1"/>
  <c r="AG6" i="38"/>
  <c r="AG13" i="2"/>
  <c r="AF85" i="32" s="1"/>
  <c r="AI12" i="2"/>
  <c r="AI6" i="39"/>
  <c r="E35" i="2"/>
  <c r="F12" i="2"/>
  <c r="F6" i="39"/>
  <c r="E160" i="32" s="1"/>
  <c r="C6" i="36"/>
  <c r="B140" i="32" s="1"/>
  <c r="B146" i="32" s="1"/>
  <c r="D6" i="36"/>
  <c r="C140" i="32" s="1"/>
  <c r="C146" i="32" s="1"/>
  <c r="D11" i="2"/>
  <c r="D10" i="22"/>
  <c r="D21" i="22" s="1"/>
  <c r="C10" i="22"/>
  <c r="C21" i="22" s="1"/>
  <c r="AL10" i="2"/>
  <c r="AL6" i="37"/>
  <c r="AK115" i="32" s="1"/>
  <c r="AK136" i="32" s="1"/>
  <c r="BE136" i="32" s="1"/>
  <c r="V35" i="2"/>
  <c r="P6" i="37"/>
  <c r="P10" i="2"/>
  <c r="X10" i="2"/>
  <c r="X6" i="37"/>
  <c r="W115" i="32" s="1"/>
  <c r="AL17" i="2"/>
  <c r="AK68" i="32" s="1"/>
  <c r="AL6" i="40"/>
  <c r="AK180" i="32" s="1"/>
  <c r="AK190" i="32" s="1"/>
  <c r="BE190" i="32" s="1"/>
  <c r="K17" i="2"/>
  <c r="J58" i="32" s="1"/>
  <c r="K6" i="40"/>
  <c r="K14" i="40" s="1"/>
  <c r="N12" i="2"/>
  <c r="N15" i="2" s="1"/>
  <c r="N41" i="2" s="1"/>
  <c r="N6" i="39"/>
  <c r="M160" i="32" s="1"/>
  <c r="AB17" i="2"/>
  <c r="AA58" i="32" s="1"/>
  <c r="AB6" i="40"/>
  <c r="V13" i="2"/>
  <c r="U77" i="32" s="1"/>
  <c r="V6" i="38"/>
  <c r="V14" i="38" s="1"/>
  <c r="V16" i="38" s="1"/>
  <c r="V17" i="2"/>
  <c r="U58" i="32" s="1"/>
  <c r="V6" i="40"/>
  <c r="U180" i="32" s="1"/>
  <c r="Q6" i="38"/>
  <c r="Q13" i="2"/>
  <c r="P77" i="32" s="1"/>
  <c r="E17" i="2"/>
  <c r="D58" i="32" s="1"/>
  <c r="E6" i="40"/>
  <c r="D180" i="32" s="1"/>
  <c r="D184" i="32" s="1"/>
  <c r="M12" i="2"/>
  <c r="M6" i="39"/>
  <c r="L160" i="32" s="1"/>
  <c r="BG165" i="32" s="1"/>
  <c r="R17" i="2"/>
  <c r="Q58" i="32" s="1"/>
  <c r="R6" i="40"/>
  <c r="Q180" i="32" s="1"/>
  <c r="AB13" i="2"/>
  <c r="AA77" i="32" s="1"/>
  <c r="AB6" i="38"/>
  <c r="AB14" i="38" s="1"/>
  <c r="AB16" i="38" s="1"/>
  <c r="P13" i="2"/>
  <c r="O77" i="32" s="1"/>
  <c r="P6" i="38"/>
  <c r="Y11" i="2"/>
  <c r="Y6" i="36"/>
  <c r="X140" i="32" s="1"/>
  <c r="X146" i="32" s="1"/>
  <c r="U21" i="22"/>
  <c r="P35" i="2"/>
  <c r="C35" i="2"/>
  <c r="AF14" i="39"/>
  <c r="AE173" i="32"/>
  <c r="AN14" i="39"/>
  <c r="AM173" i="32"/>
  <c r="AV14" i="39"/>
  <c r="AU173" i="32"/>
  <c r="K13" i="36"/>
  <c r="J144" i="32"/>
  <c r="S13" i="36"/>
  <c r="R144" i="32"/>
  <c r="BG130" i="32"/>
  <c r="AV20" i="37"/>
  <c r="AU130" i="32"/>
  <c r="D35" i="2"/>
  <c r="BG183" i="32"/>
  <c r="BG117" i="32"/>
  <c r="BG129" i="32"/>
  <c r="G184" i="32"/>
  <c r="BF122" i="32"/>
  <c r="AG136" i="32"/>
  <c r="AI136" i="32"/>
  <c r="AF136" i="32"/>
  <c r="BE135" i="32"/>
  <c r="BB156" i="32"/>
  <c r="BG122" i="32"/>
  <c r="U12" i="40"/>
  <c r="D15" i="36"/>
  <c r="D17" i="36" s="1"/>
  <c r="BF120" i="32"/>
  <c r="BI122" i="32"/>
  <c r="BJ134" i="32"/>
  <c r="BH123" i="32"/>
  <c r="BI119" i="32"/>
  <c r="BG119" i="32"/>
  <c r="AQ136" i="32"/>
  <c r="AY136" i="32"/>
  <c r="BH121" i="32"/>
  <c r="AT190" i="32"/>
  <c r="BI123" i="32"/>
  <c r="BJ131" i="32"/>
  <c r="BI142" i="32"/>
  <c r="G12" i="40"/>
  <c r="BI121" i="32"/>
  <c r="BJ143" i="32"/>
  <c r="P12" i="40"/>
  <c r="T124" i="32"/>
  <c r="U146" i="32"/>
  <c r="AR136" i="32"/>
  <c r="BB190" i="32"/>
  <c r="BH119" i="32"/>
  <c r="X12" i="40"/>
  <c r="K12" i="40"/>
  <c r="Y12" i="40"/>
  <c r="G14" i="39"/>
  <c r="S12" i="40"/>
  <c r="BJ132" i="32"/>
  <c r="F12" i="38"/>
  <c r="N12" i="38"/>
  <c r="K21" i="22"/>
  <c r="L21" i="22"/>
  <c r="S21" i="22"/>
  <c r="T21" i="22"/>
  <c r="H35" i="2"/>
  <c r="I14" i="39"/>
  <c r="G12" i="38"/>
  <c r="O12" i="38"/>
  <c r="BJ145" i="32"/>
  <c r="W12" i="38"/>
  <c r="BH143" i="32"/>
  <c r="R15" i="36"/>
  <c r="R17" i="36" s="1"/>
  <c r="AB21" i="22"/>
  <c r="S39" i="2"/>
  <c r="AF23" i="22"/>
  <c r="AF27" i="22" s="1"/>
  <c r="I12" i="38"/>
  <c r="P14" i="38"/>
  <c r="P16" i="38" s="1"/>
  <c r="BE120" i="32"/>
  <c r="BG120" i="32"/>
  <c r="BH120" i="32"/>
  <c r="BI120" i="32"/>
  <c r="H23" i="22"/>
  <c r="H27" i="22" s="1"/>
  <c r="L23" i="22"/>
  <c r="L27" i="22" s="1"/>
  <c r="AV21" i="22"/>
  <c r="C12" i="40"/>
  <c r="Q12" i="38"/>
  <c r="I15" i="36"/>
  <c r="P23" i="22"/>
  <c r="T23" i="22"/>
  <c r="T27" i="22" s="1"/>
  <c r="X23" i="22"/>
  <c r="AA23" i="22"/>
  <c r="AA27" i="22" s="1"/>
  <c r="AZ12" i="40"/>
  <c r="Y12" i="38"/>
  <c r="K23" i="22"/>
  <c r="K27" i="22" s="1"/>
  <c r="Q39" i="2"/>
  <c r="AY14" i="38"/>
  <c r="AY16" i="38" s="1"/>
  <c r="S12" i="38"/>
  <c r="S23" i="22"/>
  <c r="S27" i="22" s="1"/>
  <c r="F15" i="36"/>
  <c r="F17" i="36" s="1"/>
  <c r="AB23" i="22"/>
  <c r="AB27" i="22" s="1"/>
  <c r="M39" i="2"/>
  <c r="AM21" i="22"/>
  <c r="AJ23" i="22"/>
  <c r="AX23" i="22"/>
  <c r="AX27" i="22" s="1"/>
  <c r="AT16" i="39"/>
  <c r="BB14" i="40"/>
  <c r="AT15" i="36"/>
  <c r="AT17" i="36" s="1"/>
  <c r="L35" i="2"/>
  <c r="AN23" i="22"/>
  <c r="AN27" i="22" s="1"/>
  <c r="AI14" i="39"/>
  <c r="AQ14" i="39"/>
  <c r="AY14" i="39"/>
  <c r="AJ16" i="39"/>
  <c r="AK16" i="39"/>
  <c r="BB16" i="39"/>
  <c r="BC16" i="39"/>
  <c r="AJ12" i="40"/>
  <c r="AP12" i="40"/>
  <c r="AV12" i="40"/>
  <c r="BB12" i="40"/>
  <c r="AH12" i="38"/>
  <c r="AV12" i="38"/>
  <c r="AH21" i="22"/>
  <c r="AR23" i="22"/>
  <c r="AV23" i="22"/>
  <c r="AV27" i="22" s="1"/>
  <c r="AR16" i="39"/>
  <c r="AM14" i="40"/>
  <c r="AM15" i="36"/>
  <c r="AM17" i="36" s="1"/>
  <c r="BC15" i="36"/>
  <c r="BC17" i="36" s="1"/>
  <c r="AP21" i="22"/>
  <c r="AM23" i="22"/>
  <c r="AM27" i="22" s="1"/>
  <c r="AZ23" i="22"/>
  <c r="AZ27" i="22" s="1"/>
  <c r="AG14" i="39"/>
  <c r="AO14" i="39"/>
  <c r="AW14" i="39"/>
  <c r="AF12" i="40"/>
  <c r="AL12" i="40"/>
  <c r="AL14" i="40"/>
  <c r="AI20" i="37"/>
  <c r="E39" i="2"/>
  <c r="U39" i="2"/>
  <c r="AR12" i="40"/>
  <c r="AX12" i="40"/>
  <c r="AM20" i="37"/>
  <c r="AM14" i="39"/>
  <c r="AU14" i="39"/>
  <c r="BC14" i="39"/>
  <c r="AQ20" i="37"/>
  <c r="BA20" i="37"/>
  <c r="I39" i="2"/>
  <c r="AH12" i="40"/>
  <c r="AN12" i="40"/>
  <c r="AT12" i="40"/>
  <c r="BC22" i="37"/>
  <c r="BC24" i="37" s="1"/>
  <c r="AU14" i="40"/>
  <c r="AZ12" i="38"/>
  <c r="AU14" i="38"/>
  <c r="AU16" i="38" s="1"/>
  <c r="BB15" i="36"/>
  <c r="BB17" i="36" s="1"/>
  <c r="AO20" i="37"/>
  <c r="BC14" i="40"/>
  <c r="AJ12" i="38"/>
  <c r="AP12" i="38"/>
  <c r="AF14" i="38"/>
  <c r="AF16" i="38" s="1"/>
  <c r="BB14" i="38"/>
  <c r="BB16" i="38" s="1"/>
  <c r="AJ20" i="37"/>
  <c r="AI22" i="37"/>
  <c r="AI24" i="37" s="1"/>
  <c r="AM22" i="37"/>
  <c r="AM24" i="37" s="1"/>
  <c r="AQ22" i="37"/>
  <c r="AQ24" i="37" s="1"/>
  <c r="AU22" i="37"/>
  <c r="AU24" i="37" s="1"/>
  <c r="AV39" i="2"/>
  <c r="AT36" i="2"/>
  <c r="BB12" i="38"/>
  <c r="AN14" i="38"/>
  <c r="AN16" i="38" s="1"/>
  <c r="AT20" i="37"/>
  <c r="AH22" i="37"/>
  <c r="AH24" i="37" s="1"/>
  <c r="AP22" i="37"/>
  <c r="AP24" i="37" s="1"/>
  <c r="AT22" i="37"/>
  <c r="AT24" i="37" s="1"/>
  <c r="AF12" i="38"/>
  <c r="AL12" i="38"/>
  <c r="AR12" i="38"/>
  <c r="AX14" i="38"/>
  <c r="AX16" i="38" s="1"/>
  <c r="AJ13" i="36"/>
  <c r="AL15" i="36"/>
  <c r="AL17" i="36" s="1"/>
  <c r="AU15" i="36"/>
  <c r="AU17" i="36" s="1"/>
  <c r="C18" i="37"/>
  <c r="B122" i="32" s="1"/>
  <c r="R6" i="37"/>
  <c r="Q115" i="32" s="1"/>
  <c r="Q124" i="32" s="1"/>
  <c r="AX12" i="38"/>
  <c r="AM14" i="38"/>
  <c r="AM16" i="38" s="1"/>
  <c r="AF20" i="37"/>
  <c r="AN20" i="37"/>
  <c r="AG22" i="37"/>
  <c r="AG24" i="37" s="1"/>
  <c r="AO22" i="37"/>
  <c r="AO24" i="37" s="1"/>
  <c r="AS22" i="37"/>
  <c r="AS24" i="37" s="1"/>
  <c r="AV36" i="2"/>
  <c r="AU35" i="2"/>
  <c r="AV35" i="2"/>
  <c r="AN12" i="38"/>
  <c r="AT12" i="38"/>
  <c r="AJ14" i="38"/>
  <c r="AJ16" i="38" s="1"/>
  <c r="BC14" i="38"/>
  <c r="BC16" i="38" s="1"/>
  <c r="AR13" i="36"/>
  <c r="AF22" i="37"/>
  <c r="AF24" i="37" s="1"/>
  <c r="AJ22" i="37"/>
  <c r="AJ24" i="37" s="1"/>
  <c r="AN22" i="37"/>
  <c r="AN24" i="37" s="1"/>
  <c r="AR22" i="37"/>
  <c r="AR24" i="37" s="1"/>
  <c r="S6" i="37"/>
  <c r="R115" i="32" s="1"/>
  <c r="R124" i="32" s="1"/>
  <c r="M124" i="32"/>
  <c r="BH124" i="32" s="1"/>
  <c r="BH117" i="32"/>
  <c r="BD182" i="32"/>
  <c r="Z146" i="32"/>
  <c r="V20" i="37"/>
  <c r="T20" i="37"/>
  <c r="W124" i="32"/>
  <c r="R180" i="32"/>
  <c r="E12" i="40"/>
  <c r="N14" i="40"/>
  <c r="E16" i="39"/>
  <c r="N16" i="39"/>
  <c r="AA16" i="39"/>
  <c r="S14" i="38"/>
  <c r="S16" i="38" s="1"/>
  <c r="Z12" i="38"/>
  <c r="W13" i="36"/>
  <c r="AA13" i="36"/>
  <c r="W20" i="37"/>
  <c r="F6" i="37"/>
  <c r="F22" i="37" s="1"/>
  <c r="F24" i="37" s="1"/>
  <c r="H6" i="37"/>
  <c r="G115" i="32" s="1"/>
  <c r="G124" i="32" s="1"/>
  <c r="J6" i="37"/>
  <c r="I115" i="32" s="1"/>
  <c r="I124" i="32" s="1"/>
  <c r="L6" i="37"/>
  <c r="N30" i="37"/>
  <c r="AO34" i="37" s="1"/>
  <c r="P30" i="37"/>
  <c r="AQ34" i="37" s="1"/>
  <c r="C19" i="37"/>
  <c r="B123" i="32" s="1"/>
  <c r="C10" i="37"/>
  <c r="C22" i="37" s="1"/>
  <c r="C24" i="37" s="1"/>
  <c r="D22" i="37"/>
  <c r="D24" i="37" s="1"/>
  <c r="D144" i="32"/>
  <c r="Z166" i="32"/>
  <c r="U184" i="32"/>
  <c r="BH122" i="32"/>
  <c r="BJ164" i="32"/>
  <c r="M184" i="32"/>
  <c r="BH184" i="32" s="1"/>
  <c r="E14" i="40"/>
  <c r="R14" i="40"/>
  <c r="V14" i="40"/>
  <c r="L14" i="39"/>
  <c r="U14" i="39"/>
  <c r="AB14" i="39"/>
  <c r="I16" i="39"/>
  <c r="R16" i="39"/>
  <c r="E12" i="38"/>
  <c r="U14" i="38"/>
  <c r="U16" i="38" s="1"/>
  <c r="AA14" i="38"/>
  <c r="AA16" i="38" s="1"/>
  <c r="J13" i="36"/>
  <c r="E15" i="36"/>
  <c r="E17" i="36" s="1"/>
  <c r="I13" i="36"/>
  <c r="N15" i="36"/>
  <c r="N17" i="36" s="1"/>
  <c r="T13" i="36"/>
  <c r="X22" i="37"/>
  <c r="X24" i="37" s="1"/>
  <c r="H165" i="32"/>
  <c r="Q146" i="32"/>
  <c r="I14" i="40"/>
  <c r="L14" i="40"/>
  <c r="U14" i="40"/>
  <c r="K14" i="39"/>
  <c r="H13" i="36"/>
  <c r="V15" i="36"/>
  <c r="V17" i="36" s="1"/>
  <c r="AB13" i="36"/>
  <c r="E20" i="37"/>
  <c r="W22" i="37"/>
  <c r="W24" i="37" s="1"/>
  <c r="J180" i="32"/>
  <c r="BH142" i="32"/>
  <c r="L12" i="40"/>
  <c r="Q12" i="40"/>
  <c r="H16" i="39"/>
  <c r="G14" i="38"/>
  <c r="G16" i="38" s="1"/>
  <c r="R13" i="36"/>
  <c r="Q13" i="36"/>
  <c r="J22" i="37"/>
  <c r="J24" i="37" s="1"/>
  <c r="T22" i="37"/>
  <c r="T24" i="37" s="1"/>
  <c r="C16" i="37"/>
  <c r="B121" i="32" s="1"/>
  <c r="C14" i="39"/>
  <c r="L184" i="32"/>
  <c r="BG184" i="32" s="1"/>
  <c r="AA14" i="39"/>
  <c r="I17" i="36"/>
  <c r="P13" i="36"/>
  <c r="Y13" i="36"/>
  <c r="Z20" i="37"/>
  <c r="H20" i="37"/>
  <c r="L20" i="37"/>
  <c r="G6" i="37"/>
  <c r="F115" i="32" s="1"/>
  <c r="F124" i="32" s="1"/>
  <c r="I6" i="37"/>
  <c r="H115" i="32" s="1"/>
  <c r="H124" i="32" s="1"/>
  <c r="K6" i="37"/>
  <c r="J115" i="32" s="1"/>
  <c r="J124" i="32" s="1"/>
  <c r="BE124" i="32" s="1"/>
  <c r="M6" i="37"/>
  <c r="L115" i="32" s="1"/>
  <c r="L124" i="32" s="1"/>
  <c r="BG124" i="32" s="1"/>
  <c r="O30" i="37"/>
  <c r="Q30" i="37"/>
  <c r="C15" i="37"/>
  <c r="C115" i="32"/>
  <c r="C124" i="32" s="1"/>
  <c r="B183" i="32"/>
  <c r="V146" i="32"/>
  <c r="P166" i="32"/>
  <c r="Q184" i="32"/>
  <c r="W183" i="32"/>
  <c r="BJ162" i="32"/>
  <c r="M12" i="40"/>
  <c r="F12" i="40"/>
  <c r="H14" i="40"/>
  <c r="N12" i="40"/>
  <c r="AA12" i="40"/>
  <c r="E14" i="38"/>
  <c r="E16" i="38" s="1"/>
  <c r="F14" i="38"/>
  <c r="F16" i="38" s="1"/>
  <c r="J12" i="38"/>
  <c r="O14" i="38"/>
  <c r="O16" i="38" s="1"/>
  <c r="X14" i="38"/>
  <c r="X16" i="38" s="1"/>
  <c r="Y14" i="38"/>
  <c r="Y16" i="38" s="1"/>
  <c r="Z13" i="36"/>
  <c r="X13" i="36"/>
  <c r="O20" i="37"/>
  <c r="Z22" i="37"/>
  <c r="Z24" i="37" s="1"/>
  <c r="O6" i="37"/>
  <c r="Q6" i="37"/>
  <c r="P115" i="32" s="1"/>
  <c r="P124" i="32" s="1"/>
  <c r="C14" i="37"/>
  <c r="E146" i="32"/>
  <c r="D166" i="32"/>
  <c r="E184" i="32"/>
  <c r="U118" i="32"/>
  <c r="U124" i="32" s="1"/>
  <c r="Y124" i="32"/>
  <c r="Q165" i="32"/>
  <c r="Q166" i="32" s="1"/>
  <c r="R183" i="32"/>
  <c r="I12" i="40"/>
  <c r="V12" i="40"/>
  <c r="W14" i="38"/>
  <c r="W16" i="38" s="1"/>
  <c r="U20" i="37"/>
  <c r="K20" i="37"/>
  <c r="C13" i="37"/>
  <c r="B120" i="32" s="1"/>
  <c r="R30" i="37"/>
  <c r="O21" i="22"/>
  <c r="BF119" i="32"/>
  <c r="BF123" i="32"/>
  <c r="AM136" i="32"/>
  <c r="BG136" i="32" s="1"/>
  <c r="AT136" i="32"/>
  <c r="AJ176" i="32"/>
  <c r="BD176" i="32" s="1"/>
  <c r="AV136" i="32"/>
  <c r="AS176" i="32"/>
  <c r="AS156" i="32"/>
  <c r="BH163" i="32"/>
  <c r="BF117" i="32"/>
  <c r="BF121" i="32"/>
  <c r="O14" i="39"/>
  <c r="N165" i="32"/>
  <c r="AR176" i="32"/>
  <c r="BI118" i="32"/>
  <c r="BH132" i="32"/>
  <c r="Z14" i="40"/>
  <c r="H14" i="38"/>
  <c r="H16" i="38" s="1"/>
  <c r="I14" i="38"/>
  <c r="I16" i="38" s="1"/>
  <c r="O13" i="36"/>
  <c r="N144" i="32"/>
  <c r="BI144" i="32" s="1"/>
  <c r="F20" i="37"/>
  <c r="J20" i="37"/>
  <c r="N22" i="37"/>
  <c r="N24" i="37" s="1"/>
  <c r="N20" i="37"/>
  <c r="E21" i="22"/>
  <c r="BI143" i="32"/>
  <c r="O166" i="32"/>
  <c r="BJ166" i="32" s="1"/>
  <c r="G14" i="40"/>
  <c r="M12" i="38"/>
  <c r="G15" i="36"/>
  <c r="G17" i="36" s="1"/>
  <c r="Q15" i="36"/>
  <c r="Q17" i="36" s="1"/>
  <c r="Z15" i="36"/>
  <c r="Z17" i="36" s="1"/>
  <c r="G22" i="37"/>
  <c r="G24" i="37" s="1"/>
  <c r="AB20" i="37"/>
  <c r="F14" i="40"/>
  <c r="Q14" i="38"/>
  <c r="Q16" i="38" s="1"/>
  <c r="Z14" i="38"/>
  <c r="Z16" i="38" s="1"/>
  <c r="X20" i="37"/>
  <c r="I20" i="37"/>
  <c r="M20" i="37"/>
  <c r="O146" i="32"/>
  <c r="BJ146" i="32" s="1"/>
  <c r="BJ142" i="32"/>
  <c r="W16" i="39"/>
  <c r="U12" i="38"/>
  <c r="O15" i="36"/>
  <c r="O17" i="36" s="1"/>
  <c r="P15" i="36"/>
  <c r="P17" i="36" s="1"/>
  <c r="Y15" i="36"/>
  <c r="Y17" i="36" s="1"/>
  <c r="Y20" i="37"/>
  <c r="R20" i="37"/>
  <c r="BI129" i="32"/>
  <c r="AO136" i="32"/>
  <c r="BI136" i="32" s="1"/>
  <c r="BH164" i="32"/>
  <c r="E36" i="2"/>
  <c r="K22" i="2"/>
  <c r="U36" i="2"/>
  <c r="U8" i="2"/>
  <c r="AO21" i="22"/>
  <c r="M14" i="40"/>
  <c r="W14" i="40"/>
  <c r="U16" i="39"/>
  <c r="W15" i="36"/>
  <c r="W17" i="36" s="1"/>
  <c r="I22" i="37"/>
  <c r="I24" i="37" s="1"/>
  <c r="BH162" i="32"/>
  <c r="AA14" i="40"/>
  <c r="G20" i="37"/>
  <c r="P21" i="22"/>
  <c r="M146" i="32"/>
  <c r="BH146" i="32" s="1"/>
  <c r="AO156" i="32"/>
  <c r="BI156" i="32" s="1"/>
  <c r="Y22" i="37"/>
  <c r="Y24" i="37" s="1"/>
  <c r="E38" i="2"/>
  <c r="E22" i="2"/>
  <c r="U38" i="2"/>
  <c r="U22" i="2"/>
  <c r="L43" i="2"/>
  <c r="L30" i="2"/>
  <c r="AT27" i="22"/>
  <c r="AR14" i="40"/>
  <c r="AV14" i="40"/>
  <c r="AL14" i="38"/>
  <c r="AL16" i="38" s="1"/>
  <c r="M21" i="22"/>
  <c r="W21" i="22"/>
  <c r="F21" i="22"/>
  <c r="I23" i="22"/>
  <c r="I27" i="22" s="1"/>
  <c r="P27" i="22"/>
  <c r="V23" i="22"/>
  <c r="V27" i="22" s="1"/>
  <c r="Y21" i="22"/>
  <c r="O8" i="2"/>
  <c r="I15" i="2"/>
  <c r="I41" i="2" s="1"/>
  <c r="I36" i="2"/>
  <c r="I8" i="2"/>
  <c r="Y15" i="2"/>
  <c r="Y41" i="2" s="1"/>
  <c r="Y36" i="2"/>
  <c r="Y8" i="2"/>
  <c r="H21" i="2"/>
  <c r="AW21" i="22"/>
  <c r="AH23" i="22"/>
  <c r="AH27" i="22" s="1"/>
  <c r="AK23" i="22"/>
  <c r="AK27" i="22" s="1"/>
  <c r="AK21" i="22"/>
  <c r="AZ14" i="40"/>
  <c r="AT37" i="2"/>
  <c r="AT22" i="2"/>
  <c r="AG35" i="2"/>
  <c r="AG21" i="2"/>
  <c r="AK35" i="2"/>
  <c r="AO35" i="2"/>
  <c r="AO21" i="2"/>
  <c r="AS35" i="2"/>
  <c r="AS21" i="2"/>
  <c r="AW37" i="2"/>
  <c r="AW8" i="2"/>
  <c r="AH43" i="2"/>
  <c r="AH16" i="2"/>
  <c r="AG49" i="32" s="1"/>
  <c r="J21" i="22"/>
  <c r="I38" i="2"/>
  <c r="I22" i="2"/>
  <c r="S15" i="2"/>
  <c r="S41" i="2" s="1"/>
  <c r="S36" i="2"/>
  <c r="S8" i="2"/>
  <c r="I43" i="2"/>
  <c r="I16" i="2"/>
  <c r="H43" i="32" s="1"/>
  <c r="AL21" i="22"/>
  <c r="AS16" i="39"/>
  <c r="AH14" i="38"/>
  <c r="AH16" i="38" s="1"/>
  <c r="AT14" i="38"/>
  <c r="AT16" i="38" s="1"/>
  <c r="Q20" i="37"/>
  <c r="N21" i="22"/>
  <c r="Q23" i="22"/>
  <c r="Q27" i="22" s="1"/>
  <c r="X27" i="22"/>
  <c r="M36" i="2"/>
  <c r="S38" i="2"/>
  <c r="S22" i="2"/>
  <c r="U43" i="2"/>
  <c r="U16" i="2"/>
  <c r="T43" i="32" s="1"/>
  <c r="AI21" i="22"/>
  <c r="BB21" i="22"/>
  <c r="AJ27" i="22"/>
  <c r="AS23" i="22"/>
  <c r="AS27" i="22" s="1"/>
  <c r="AS21" i="22"/>
  <c r="BA16" i="39"/>
  <c r="AG14" i="38"/>
  <c r="AG16" i="38" s="1"/>
  <c r="R21" i="22"/>
  <c r="M38" i="2"/>
  <c r="M22" i="2"/>
  <c r="AP14" i="38"/>
  <c r="AP16" i="38" s="1"/>
  <c r="G21" i="22"/>
  <c r="F23" i="22"/>
  <c r="F27" i="22" s="1"/>
  <c r="I21" i="22"/>
  <c r="V21" i="22"/>
  <c r="G36" i="2"/>
  <c r="Q15" i="2"/>
  <c r="Q41" i="2" s="1"/>
  <c r="Q36" i="2"/>
  <c r="Q8" i="2"/>
  <c r="R43" i="2"/>
  <c r="R16" i="2"/>
  <c r="Q43" i="32" s="1"/>
  <c r="AF21" i="22"/>
  <c r="AY21" i="22"/>
  <c r="AR27" i="22"/>
  <c r="BA23" i="22"/>
  <c r="BA27" i="22" s="1"/>
  <c r="BA21" i="22"/>
  <c r="AK14" i="39"/>
  <c r="AW20" i="37"/>
  <c r="AB22" i="37"/>
  <c r="AB24" i="37" s="1"/>
  <c r="Z21" i="22"/>
  <c r="M27" i="22"/>
  <c r="K36" i="2"/>
  <c r="Q38" i="2"/>
  <c r="Q22" i="2"/>
  <c r="AA15" i="2"/>
  <c r="AA41" i="2" s="1"/>
  <c r="AA36" i="2"/>
  <c r="AA8" i="2"/>
  <c r="AG21" i="22"/>
  <c r="AZ21" i="22"/>
  <c r="AS14" i="39"/>
  <c r="AV14" i="38"/>
  <c r="AV16" i="38" s="1"/>
  <c r="AH15" i="36"/>
  <c r="AH17" i="36" s="1"/>
  <c r="AO13" i="36"/>
  <c r="AZ20" i="37"/>
  <c r="AX22" i="37"/>
  <c r="AX24" i="37" s="1"/>
  <c r="AF37" i="2"/>
  <c r="AJ8" i="2"/>
  <c r="AJ37" i="2"/>
  <c r="AN8" i="2"/>
  <c r="AN37" i="2"/>
  <c r="AR8" i="2"/>
  <c r="AR37" i="2"/>
  <c r="BB43" i="2"/>
  <c r="BB16" i="2"/>
  <c r="BA49" i="32" s="1"/>
  <c r="AL20" i="37"/>
  <c r="AU36" i="2"/>
  <c r="AU22" i="2"/>
  <c r="AF39" i="2"/>
  <c r="AF22" i="2"/>
  <c r="AJ22" i="2"/>
  <c r="AJ39" i="2"/>
  <c r="AN39" i="2"/>
  <c r="AN22" i="2"/>
  <c r="AR22" i="2"/>
  <c r="AR39" i="2"/>
  <c r="AV38" i="2"/>
  <c r="AW15" i="2"/>
  <c r="AW41" i="2" s="1"/>
  <c r="AP43" i="2"/>
  <c r="AP16" i="2"/>
  <c r="AO49" i="32" s="1"/>
  <c r="AK22" i="37"/>
  <c r="AK24" i="37" s="1"/>
  <c r="F16" i="2"/>
  <c r="E43" i="32" s="1"/>
  <c r="Z16" i="2"/>
  <c r="Y43" i="32" s="1"/>
  <c r="AW13" i="36"/>
  <c r="BB20" i="37"/>
  <c r="AJ15" i="2"/>
  <c r="AJ41" i="2" s="1"/>
  <c r="AN15" i="2"/>
  <c r="AN41" i="2" s="1"/>
  <c r="AW22" i="37"/>
  <c r="AW24" i="37" s="1"/>
  <c r="AM35" i="2"/>
  <c r="AM21" i="2"/>
  <c r="AQ21" i="2"/>
  <c r="AU39" i="2"/>
  <c r="AY35" i="2"/>
  <c r="AX43" i="2"/>
  <c r="AX16" i="2"/>
  <c r="AW49" i="32" s="1"/>
  <c r="AH8" i="2"/>
  <c r="AH37" i="2"/>
  <c r="AP8" i="2"/>
  <c r="AP37" i="2"/>
  <c r="AK43" i="2"/>
  <c r="AK30" i="2"/>
  <c r="AZ13" i="36"/>
  <c r="AH20" i="37"/>
  <c r="AP20" i="37"/>
  <c r="AH39" i="2"/>
  <c r="AH22" i="2"/>
  <c r="AL39" i="2"/>
  <c r="AL22" i="2"/>
  <c r="AP39" i="2"/>
  <c r="AP22" i="2"/>
  <c r="AX8" i="2"/>
  <c r="AX36" i="2"/>
  <c r="AG13" i="36"/>
  <c r="AW15" i="36"/>
  <c r="AW17" i="36" s="1"/>
  <c r="AS20" i="37"/>
  <c r="AH15" i="2"/>
  <c r="AH41" i="2" s="1"/>
  <c r="AL15" i="2"/>
  <c r="AL41" i="2" s="1"/>
  <c r="AP15" i="2"/>
  <c r="AP41" i="2" s="1"/>
  <c r="AT43" i="2"/>
  <c r="AT16" i="2"/>
  <c r="AS49" i="32" s="1"/>
  <c r="S30" i="37"/>
  <c r="AL34" i="37" l="1"/>
  <c r="T15" i="36"/>
  <c r="T17" i="36" s="1"/>
  <c r="M14" i="39"/>
  <c r="Q14" i="39"/>
  <c r="W14" i="39"/>
  <c r="BF145" i="32"/>
  <c r="H166" i="32"/>
  <c r="N180" i="32"/>
  <c r="N184" i="32" s="1"/>
  <c r="BI184" i="32" s="1"/>
  <c r="H15" i="36"/>
  <c r="H17" i="36" s="1"/>
  <c r="X16" i="39"/>
  <c r="AP34" i="37"/>
  <c r="M15" i="36"/>
  <c r="M17" i="36" s="1"/>
  <c r="E22" i="37"/>
  <c r="E24" i="37" s="1"/>
  <c r="AF34" i="37"/>
  <c r="V14" i="39"/>
  <c r="L15" i="36"/>
  <c r="L17" i="36" s="1"/>
  <c r="D16" i="39"/>
  <c r="BJ163" i="32"/>
  <c r="U166" i="32"/>
  <c r="J14" i="39"/>
  <c r="X15" i="36"/>
  <c r="X17" i="36" s="1"/>
  <c r="AD34" i="37"/>
  <c r="Z16" i="39"/>
  <c r="BF143" i="32"/>
  <c r="G16" i="39"/>
  <c r="V166" i="32"/>
  <c r="D14" i="39"/>
  <c r="H14" i="39"/>
  <c r="J15" i="36"/>
  <c r="J17" i="36" s="1"/>
  <c r="K22" i="37"/>
  <c r="K24" i="37" s="1"/>
  <c r="S14" i="39"/>
  <c r="AA15" i="36"/>
  <c r="AA17" i="36" s="1"/>
  <c r="R14" i="39"/>
  <c r="Y14" i="39"/>
  <c r="N14" i="39"/>
  <c r="C75" i="32"/>
  <c r="C56" i="32"/>
  <c r="AT83" i="32"/>
  <c r="AT66" i="32"/>
  <c r="AJ84" i="32"/>
  <c r="AJ67" i="32"/>
  <c r="I75" i="32"/>
  <c r="I56" i="32"/>
  <c r="AE84" i="32"/>
  <c r="AE67" i="32"/>
  <c r="BC39" i="2"/>
  <c r="AL8" i="2"/>
  <c r="AU8" i="2"/>
  <c r="M15" i="2"/>
  <c r="M41" i="2" s="1"/>
  <c r="K39" i="2"/>
  <c r="BD120" i="32"/>
  <c r="BG173" i="32"/>
  <c r="X75" i="32"/>
  <c r="X56" i="32"/>
  <c r="L76" i="32"/>
  <c r="L57" i="32"/>
  <c r="AI84" i="32"/>
  <c r="AI67" i="32"/>
  <c r="AT15" i="2"/>
  <c r="AT41" i="2" s="1"/>
  <c r="AS82" i="32"/>
  <c r="AS65" i="32"/>
  <c r="AX84" i="32"/>
  <c r="AX67" i="32"/>
  <c r="AK15" i="2"/>
  <c r="AK41" i="2" s="1"/>
  <c r="AJ82" i="32"/>
  <c r="AJ65" i="32"/>
  <c r="Y76" i="32"/>
  <c r="Y57" i="32"/>
  <c r="K75" i="32"/>
  <c r="K56" i="32"/>
  <c r="AY82" i="32"/>
  <c r="AY65" i="32"/>
  <c r="R76" i="32"/>
  <c r="R57" i="32"/>
  <c r="G15" i="2"/>
  <c r="G41" i="2" s="1"/>
  <c r="F57" i="32"/>
  <c r="F76" i="32"/>
  <c r="AN84" i="32"/>
  <c r="AN67" i="32"/>
  <c r="AG15" i="2"/>
  <c r="AG41" i="2" s="1"/>
  <c r="X74" i="32"/>
  <c r="X55" i="32"/>
  <c r="AL83" i="32"/>
  <c r="AL66" i="32"/>
  <c r="D74" i="32"/>
  <c r="D55" i="32"/>
  <c r="I76" i="32"/>
  <c r="I57" i="32"/>
  <c r="AI83" i="32"/>
  <c r="AI66" i="32"/>
  <c r="Y75" i="32"/>
  <c r="Y56" i="32"/>
  <c r="BJ121" i="32"/>
  <c r="BE98" i="32"/>
  <c r="BH108" i="32"/>
  <c r="AN111" i="32"/>
  <c r="BH111" i="32" s="1"/>
  <c r="BJ97" i="32"/>
  <c r="BH110" i="32"/>
  <c r="AE82" i="32"/>
  <c r="AE65" i="32"/>
  <c r="AN16" i="39"/>
  <c r="AF8" i="2"/>
  <c r="J14" i="40"/>
  <c r="Q14" i="40"/>
  <c r="AZ16" i="39"/>
  <c r="AH84" i="32"/>
  <c r="AH67" i="32"/>
  <c r="AH83" i="32"/>
  <c r="AH66" i="32"/>
  <c r="AA74" i="32"/>
  <c r="AA55" i="32"/>
  <c r="AO15" i="2"/>
  <c r="AO41" i="2" s="1"/>
  <c r="AN82" i="32"/>
  <c r="AN65" i="32"/>
  <c r="AO66" i="32"/>
  <c r="AO83" i="32"/>
  <c r="C7" i="2"/>
  <c r="B53" i="32" s="1"/>
  <c r="B59" i="32" s="1"/>
  <c r="B43" i="32"/>
  <c r="V75" i="32"/>
  <c r="V56" i="32"/>
  <c r="F75" i="32"/>
  <c r="F56" i="32"/>
  <c r="AS84" i="32"/>
  <c r="AS67" i="32"/>
  <c r="M75" i="32"/>
  <c r="M56" i="32"/>
  <c r="T146" i="32"/>
  <c r="N75" i="32"/>
  <c r="N56" i="32"/>
  <c r="R75" i="32"/>
  <c r="R56" i="32"/>
  <c r="BB83" i="32"/>
  <c r="BB66" i="32"/>
  <c r="BD118" i="32"/>
  <c r="BJ93" i="32"/>
  <c r="BJ107" i="32"/>
  <c r="AP111" i="32"/>
  <c r="BJ111" i="32" s="1"/>
  <c r="BI107" i="32"/>
  <c r="AO111" i="32"/>
  <c r="BI111" i="32" s="1"/>
  <c r="BE108" i="32"/>
  <c r="W74" i="32"/>
  <c r="W55" i="32"/>
  <c r="AR84" i="32"/>
  <c r="AR67" i="32"/>
  <c r="V74" i="32"/>
  <c r="V55" i="32"/>
  <c r="G75" i="32"/>
  <c r="G56" i="32"/>
  <c r="C76" i="32"/>
  <c r="C57" i="32"/>
  <c r="AV8" i="2"/>
  <c r="X14" i="40"/>
  <c r="I184" i="32"/>
  <c r="BD184" i="32" s="1"/>
  <c r="BD117" i="32"/>
  <c r="O74" i="32"/>
  <c r="O55" i="32"/>
  <c r="AP83" i="32"/>
  <c r="AP66" i="32"/>
  <c r="AD83" i="32"/>
  <c r="AD66" i="32"/>
  <c r="T74" i="32"/>
  <c r="T55" i="32"/>
  <c r="X76" i="32"/>
  <c r="X57" i="32"/>
  <c r="AL67" i="32"/>
  <c r="AL84" i="32"/>
  <c r="AM84" i="32"/>
  <c r="AM67" i="32"/>
  <c r="AW66" i="32"/>
  <c r="AW83" i="32"/>
  <c r="Z74" i="32"/>
  <c r="Z55" i="32"/>
  <c r="H76" i="32"/>
  <c r="H57" i="32"/>
  <c r="AW82" i="32"/>
  <c r="AW65" i="32"/>
  <c r="AT82" i="32"/>
  <c r="AT65" i="32"/>
  <c r="BB15" i="2"/>
  <c r="BB41" i="2" s="1"/>
  <c r="BA82" i="32"/>
  <c r="BA65" i="32"/>
  <c r="AY84" i="32"/>
  <c r="AY67" i="32"/>
  <c r="Z75" i="32"/>
  <c r="Z56" i="32"/>
  <c r="L15" i="2"/>
  <c r="L41" i="2" s="1"/>
  <c r="AP84" i="32"/>
  <c r="AP67" i="32"/>
  <c r="BJ123" i="32"/>
  <c r="BD96" i="32"/>
  <c r="BJ106" i="32"/>
  <c r="BJ95" i="32"/>
  <c r="BJ110" i="32"/>
  <c r="BD98" i="32"/>
  <c r="BD110" i="32"/>
  <c r="AJ111" i="32"/>
  <c r="BD111" i="32" s="1"/>
  <c r="BD94" i="32"/>
  <c r="BE94" i="32"/>
  <c r="D75" i="32"/>
  <c r="D56" i="32"/>
  <c r="AK83" i="32"/>
  <c r="AK66" i="32"/>
  <c r="N16" i="2"/>
  <c r="M43" i="32" s="1"/>
  <c r="BJ120" i="32"/>
  <c r="BJ117" i="32"/>
  <c r="M76" i="32"/>
  <c r="M57" i="32"/>
  <c r="AQ83" i="32"/>
  <c r="AQ66" i="32"/>
  <c r="AY83" i="32"/>
  <c r="AY66" i="32"/>
  <c r="AT67" i="32"/>
  <c r="AT84" i="32"/>
  <c r="O76" i="32"/>
  <c r="O57" i="32"/>
  <c r="AO82" i="32"/>
  <c r="AO65" i="32"/>
  <c r="AU84" i="32"/>
  <c r="AU67" i="32"/>
  <c r="BB82" i="32"/>
  <c r="BB65" i="32"/>
  <c r="AH82" i="32"/>
  <c r="AH65" i="32"/>
  <c r="AC84" i="32"/>
  <c r="AC67" i="32"/>
  <c r="AB15" i="2"/>
  <c r="AB41" i="2" s="1"/>
  <c r="AA75" i="32"/>
  <c r="AA56" i="32"/>
  <c r="AG66" i="32"/>
  <c r="AG83" i="32"/>
  <c r="AD84" i="32"/>
  <c r="AD67" i="32"/>
  <c r="AF83" i="32"/>
  <c r="AF66" i="32"/>
  <c r="AR65" i="32"/>
  <c r="AR82" i="32"/>
  <c r="Q75" i="32"/>
  <c r="Q56" i="32"/>
  <c r="AG84" i="32"/>
  <c r="AG67" i="32"/>
  <c r="S76" i="32"/>
  <c r="S57" i="32"/>
  <c r="BJ105" i="32"/>
  <c r="BH109" i="32"/>
  <c r="BH97" i="32"/>
  <c r="BD93" i="32"/>
  <c r="L75" i="32"/>
  <c r="L56" i="32"/>
  <c r="T75" i="32"/>
  <c r="T56" i="32"/>
  <c r="T15" i="2"/>
  <c r="T41" i="2" s="1"/>
  <c r="S74" i="32"/>
  <c r="S55" i="32"/>
  <c r="J76" i="32"/>
  <c r="J57" i="32"/>
  <c r="BJ98" i="32"/>
  <c r="O99" i="32"/>
  <c r="BJ99" i="32" s="1"/>
  <c r="K38" i="2"/>
  <c r="W184" i="32"/>
  <c r="Y16" i="39"/>
  <c r="BB22" i="37"/>
  <c r="BB24" i="37" s="1"/>
  <c r="AM83" i="32"/>
  <c r="AM66" i="32"/>
  <c r="AR15" i="2"/>
  <c r="AR41" i="2" s="1"/>
  <c r="AQ82" i="32"/>
  <c r="AQ65" i="32"/>
  <c r="AZ84" i="32"/>
  <c r="AZ67" i="32"/>
  <c r="AD15" i="2"/>
  <c r="AD41" i="2" s="1"/>
  <c r="AC82" i="32"/>
  <c r="AC65" i="32"/>
  <c r="AZ83" i="32"/>
  <c r="AZ66" i="32"/>
  <c r="AO84" i="32"/>
  <c r="AO67" i="32"/>
  <c r="J75" i="32"/>
  <c r="J56" i="32"/>
  <c r="F8" i="2"/>
  <c r="E75" i="32"/>
  <c r="E56" i="32"/>
  <c r="AQ84" i="32"/>
  <c r="AQ67" i="32"/>
  <c r="BA15" i="2"/>
  <c r="BA41" i="2" s="1"/>
  <c r="AZ65" i="32"/>
  <c r="AZ82" i="32"/>
  <c r="D76" i="32"/>
  <c r="D57" i="32"/>
  <c r="Z15" i="2"/>
  <c r="Z41" i="2" s="1"/>
  <c r="Y74" i="32"/>
  <c r="Y55" i="32"/>
  <c r="AF82" i="32"/>
  <c r="AF65" i="32"/>
  <c r="BB67" i="32"/>
  <c r="BB84" i="32"/>
  <c r="O75" i="32"/>
  <c r="O56" i="32"/>
  <c r="AA76" i="32"/>
  <c r="AA57" i="32"/>
  <c r="W166" i="32"/>
  <c r="P75" i="32"/>
  <c r="P56" i="32"/>
  <c r="K76" i="32"/>
  <c r="K57" i="32"/>
  <c r="BD97" i="32"/>
  <c r="BD92" i="32"/>
  <c r="BG108" i="32"/>
  <c r="AM111" i="32"/>
  <c r="BG111" i="32" s="1"/>
  <c r="BG104" i="32"/>
  <c r="BH96" i="32"/>
  <c r="BA83" i="32"/>
  <c r="BA66" i="32"/>
  <c r="R22" i="37"/>
  <c r="R24" i="37" s="1"/>
  <c r="X166" i="32"/>
  <c r="BD124" i="32"/>
  <c r="AX15" i="36"/>
  <c r="AX17" i="36" s="1"/>
  <c r="E76" i="32"/>
  <c r="E57" i="32"/>
  <c r="AU82" i="32"/>
  <c r="AU65" i="32"/>
  <c r="T76" i="32"/>
  <c r="T57" i="32"/>
  <c r="AV82" i="32"/>
  <c r="AV65" i="32"/>
  <c r="N57" i="32"/>
  <c r="N76" i="32"/>
  <c r="H15" i="2"/>
  <c r="H41" i="2" s="1"/>
  <c r="G76" i="32"/>
  <c r="G57" i="32"/>
  <c r="AJ83" i="32"/>
  <c r="AJ66" i="32"/>
  <c r="V57" i="32"/>
  <c r="V76" i="32"/>
  <c r="BA84" i="32"/>
  <c r="BA67" i="32"/>
  <c r="V15" i="2"/>
  <c r="V41" i="2" s="1"/>
  <c r="U74" i="32"/>
  <c r="U55" i="32"/>
  <c r="AC83" i="32"/>
  <c r="AC66" i="32"/>
  <c r="B90" i="32"/>
  <c r="B99" i="32" s="1"/>
  <c r="B41" i="32"/>
  <c r="B42" i="32" s="1"/>
  <c r="H75" i="32"/>
  <c r="H56" i="32"/>
  <c r="AP82" i="32"/>
  <c r="AP65" i="32"/>
  <c r="U76" i="32"/>
  <c r="U57" i="32"/>
  <c r="AN83" i="32"/>
  <c r="AN66" i="32"/>
  <c r="AV84" i="32"/>
  <c r="AV67" i="32"/>
  <c r="BJ118" i="32"/>
  <c r="BJ92" i="32"/>
  <c r="BG92" i="32"/>
  <c r="L99" i="32"/>
  <c r="BG99" i="32" s="1"/>
  <c r="BJ96" i="32"/>
  <c r="BE106" i="32"/>
  <c r="BD95" i="32"/>
  <c r="BH104" i="32"/>
  <c r="W75" i="32"/>
  <c r="W56" i="32"/>
  <c r="AW84" i="32"/>
  <c r="AW67" i="32"/>
  <c r="AU83" i="32"/>
  <c r="AU66" i="32"/>
  <c r="AX82" i="32"/>
  <c r="AX65" i="32"/>
  <c r="AX83" i="32"/>
  <c r="AX66" i="32"/>
  <c r="E15" i="2"/>
  <c r="E41" i="2" s="1"/>
  <c r="BC8" i="2"/>
  <c r="AY15" i="2"/>
  <c r="AY41" i="2" s="1"/>
  <c r="K8" i="2"/>
  <c r="BJ122" i="32"/>
  <c r="E8" i="2"/>
  <c r="AT14" i="40"/>
  <c r="BD122" i="32"/>
  <c r="AK82" i="32"/>
  <c r="AK65" i="32"/>
  <c r="AV83" i="32"/>
  <c r="AV66" i="32"/>
  <c r="AS83" i="32"/>
  <c r="AS66" i="32"/>
  <c r="AK84" i="32"/>
  <c r="AK67" i="32"/>
  <c r="AD82" i="32"/>
  <c r="AD65" i="32"/>
  <c r="P76" i="32"/>
  <c r="P57" i="32"/>
  <c r="U75" i="32"/>
  <c r="U56" i="32"/>
  <c r="R15" i="2"/>
  <c r="R41" i="2" s="1"/>
  <c r="Q76" i="32"/>
  <c r="Q57" i="32"/>
  <c r="AE83" i="32"/>
  <c r="AE66" i="32"/>
  <c r="AR83" i="32"/>
  <c r="AR66" i="32"/>
  <c r="M74" i="32"/>
  <c r="M55" i="32"/>
  <c r="AL82" i="32"/>
  <c r="AL65" i="32"/>
  <c r="C90" i="32"/>
  <c r="C99" i="32" s="1"/>
  <c r="C41" i="32"/>
  <c r="C42" i="32" s="1"/>
  <c r="W76" i="32"/>
  <c r="W57" i="32"/>
  <c r="Z76" i="32"/>
  <c r="Z57" i="32"/>
  <c r="C74" i="32"/>
  <c r="C55" i="32"/>
  <c r="AI82" i="32"/>
  <c r="AI65" i="32"/>
  <c r="AG82" i="32"/>
  <c r="AG65" i="32"/>
  <c r="AF84" i="32"/>
  <c r="AF67" i="32"/>
  <c r="AM82" i="32"/>
  <c r="AM65" i="32"/>
  <c r="S75" i="32"/>
  <c r="S56" i="32"/>
  <c r="BE92" i="32"/>
  <c r="BH107" i="32"/>
  <c r="BI110" i="32"/>
  <c r="BE93" i="32"/>
  <c r="BF109" i="32"/>
  <c r="AL111" i="32"/>
  <c r="BF111" i="32" s="1"/>
  <c r="BF96" i="32"/>
  <c r="K99" i="32"/>
  <c r="BF99" i="32" s="1"/>
  <c r="BI164" i="32"/>
  <c r="BE164" i="32"/>
  <c r="BI162" i="32"/>
  <c r="BI165" i="32"/>
  <c r="BD142" i="32"/>
  <c r="BH182" i="32"/>
  <c r="BI154" i="32"/>
  <c r="BE154" i="32"/>
  <c r="J166" i="32"/>
  <c r="BE166" i="32" s="1"/>
  <c r="L166" i="32"/>
  <c r="BG166" i="32" s="1"/>
  <c r="AK156" i="32"/>
  <c r="BE156" i="32" s="1"/>
  <c r="BD172" i="32"/>
  <c r="I146" i="32"/>
  <c r="BD146" i="32" s="1"/>
  <c r="D146" i="32"/>
  <c r="G166" i="32"/>
  <c r="BF183" i="32"/>
  <c r="AG156" i="32"/>
  <c r="K184" i="32"/>
  <c r="BF184" i="32" s="1"/>
  <c r="BH144" i="32"/>
  <c r="I166" i="32"/>
  <c r="BD166" i="32" s="1"/>
  <c r="BD162" i="32"/>
  <c r="BD164" i="32"/>
  <c r="M166" i="32"/>
  <c r="BH166" i="32" s="1"/>
  <c r="BE173" i="32"/>
  <c r="BD163" i="32"/>
  <c r="AV15" i="2"/>
  <c r="AV41" i="2" s="1"/>
  <c r="U15" i="36"/>
  <c r="U17" i="36" s="1"/>
  <c r="M16" i="39"/>
  <c r="U22" i="37"/>
  <c r="U24" i="37" s="1"/>
  <c r="V22" i="37"/>
  <c r="V24" i="37" s="1"/>
  <c r="O184" i="32"/>
  <c r="BJ184" i="32" s="1"/>
  <c r="P20" i="37"/>
  <c r="M22" i="37"/>
  <c r="M24" i="37" s="1"/>
  <c r="P14" i="40"/>
  <c r="C14" i="38"/>
  <c r="C16" i="38" s="1"/>
  <c r="AT34" i="37"/>
  <c r="BJ182" i="32"/>
  <c r="V16" i="39"/>
  <c r="BG164" i="32"/>
  <c r="S22" i="37"/>
  <c r="S24" i="37" s="1"/>
  <c r="BG162" i="32"/>
  <c r="N166" i="32"/>
  <c r="BI166" i="32" s="1"/>
  <c r="AL22" i="37"/>
  <c r="AL24" i="37" s="1"/>
  <c r="BE188" i="32"/>
  <c r="BE189" i="32"/>
  <c r="AZ37" i="2"/>
  <c r="AU38" i="2"/>
  <c r="BF130" i="32"/>
  <c r="E166" i="32"/>
  <c r="AN14" i="40"/>
  <c r="AM180" i="32"/>
  <c r="AX39" i="2"/>
  <c r="W15" i="2"/>
  <c r="W41" i="2" s="1"/>
  <c r="W36" i="2"/>
  <c r="W8" i="2"/>
  <c r="BB39" i="2"/>
  <c r="AE8" i="2"/>
  <c r="AE36" i="2"/>
  <c r="AD16" i="2"/>
  <c r="AC49" i="32" s="1"/>
  <c r="AD43" i="2"/>
  <c r="L37" i="2"/>
  <c r="BA14" i="40"/>
  <c r="AZ180" i="32"/>
  <c r="AZ190" i="32" s="1"/>
  <c r="X39" i="2"/>
  <c r="BA37" i="2"/>
  <c r="AZ15" i="36"/>
  <c r="AZ17" i="36" s="1"/>
  <c r="AD37" i="2"/>
  <c r="AI14" i="40"/>
  <c r="AH180" i="32"/>
  <c r="AH190" i="32" s="1"/>
  <c r="D23" i="22"/>
  <c r="D27" i="22" s="1"/>
  <c r="AX14" i="40"/>
  <c r="AW180" i="32"/>
  <c r="AW190" i="32" s="1"/>
  <c r="AY43" i="2"/>
  <c r="AY16" i="2"/>
  <c r="AX49" i="32" s="1"/>
  <c r="I37" i="2"/>
  <c r="U37" i="2"/>
  <c r="AW136" i="32"/>
  <c r="V38" i="2"/>
  <c r="B160" i="32"/>
  <c r="B166" i="32" s="1"/>
  <c r="C16" i="39"/>
  <c r="AO39" i="2"/>
  <c r="AG43" i="2"/>
  <c r="AG16" i="2"/>
  <c r="AF49" i="32" s="1"/>
  <c r="AJ43" i="2"/>
  <c r="AJ16" i="2"/>
  <c r="AI49" i="32" s="1"/>
  <c r="BJ135" i="32"/>
  <c r="BJ129" i="32"/>
  <c r="BJ133" i="32"/>
  <c r="O39" i="2"/>
  <c r="Q37" i="2"/>
  <c r="BE153" i="32"/>
  <c r="BE155" i="32"/>
  <c r="BC43" i="2"/>
  <c r="BC16" i="2"/>
  <c r="BB49" i="32" s="1"/>
  <c r="AQ38" i="2"/>
  <c r="T38" i="2"/>
  <c r="Y37" i="2"/>
  <c r="V39" i="2"/>
  <c r="AL16" i="2"/>
  <c r="AK49" i="32" s="1"/>
  <c r="F38" i="2"/>
  <c r="AW14" i="40"/>
  <c r="AV180" i="32"/>
  <c r="AV190" i="32" s="1"/>
  <c r="AR36" i="2"/>
  <c r="AV22" i="37"/>
  <c r="AV24" i="37" s="1"/>
  <c r="AU115" i="32"/>
  <c r="AU136" i="32" s="1"/>
  <c r="AN43" i="2"/>
  <c r="AN16" i="2"/>
  <c r="AM49" i="32" s="1"/>
  <c r="AH14" i="40"/>
  <c r="AG180" i="32"/>
  <c r="AG190" i="32" s="1"/>
  <c r="AY39" i="2"/>
  <c r="AQ37" i="2"/>
  <c r="AD115" i="32"/>
  <c r="AD136" i="32" s="1"/>
  <c r="AE22" i="37"/>
  <c r="AE24" i="37" s="1"/>
  <c r="Z43" i="2"/>
  <c r="BA38" i="2"/>
  <c r="AC180" i="32"/>
  <c r="AC190" i="32" s="1"/>
  <c r="AD14" i="40"/>
  <c r="BI153" i="32"/>
  <c r="BI155" i="32"/>
  <c r="S16" i="39"/>
  <c r="R160" i="32"/>
  <c r="R166" i="32" s="1"/>
  <c r="F39" i="2"/>
  <c r="AQ39" i="2"/>
  <c r="BB38" i="2"/>
  <c r="BI133" i="32"/>
  <c r="BI132" i="32"/>
  <c r="BI135" i="32"/>
  <c r="BI131" i="32"/>
  <c r="AD38" i="2"/>
  <c r="Y39" i="2"/>
  <c r="F43" i="2"/>
  <c r="H39" i="2"/>
  <c r="AC140" i="32"/>
  <c r="AC156" i="32" s="1"/>
  <c r="AD15" i="36"/>
  <c r="AD17" i="36" s="1"/>
  <c r="AI43" i="2"/>
  <c r="AI16" i="2"/>
  <c r="AH49" i="32" s="1"/>
  <c r="J43" i="2"/>
  <c r="J16" i="2"/>
  <c r="I43" i="32" s="1"/>
  <c r="Y14" i="40"/>
  <c r="X180" i="32"/>
  <c r="X184" i="32" s="1"/>
  <c r="D8" i="2"/>
  <c r="D36" i="2"/>
  <c r="AG8" i="2"/>
  <c r="AG36" i="2"/>
  <c r="AY176" i="32"/>
  <c r="AF14" i="40"/>
  <c r="AE180" i="32"/>
  <c r="AE190" i="32" s="1"/>
  <c r="D38" i="2"/>
  <c r="H8" i="2"/>
  <c r="AF16" i="39"/>
  <c r="AE160" i="32"/>
  <c r="AE176" i="32" s="1"/>
  <c r="AS8" i="2"/>
  <c r="AS36" i="2"/>
  <c r="G30" i="37"/>
  <c r="AH34" i="37" s="1"/>
  <c r="BG121" i="32"/>
  <c r="AB14" i="40"/>
  <c r="AA180" i="32"/>
  <c r="AA184" i="32" s="1"/>
  <c r="AL36" i="2"/>
  <c r="AN15" i="36"/>
  <c r="AN17" i="36" s="1"/>
  <c r="AM140" i="32"/>
  <c r="AW43" i="2"/>
  <c r="AW16" i="2"/>
  <c r="AV49" i="32" s="1"/>
  <c r="P38" i="2"/>
  <c r="X37" i="2"/>
  <c r="AQ15" i="36"/>
  <c r="AQ17" i="36" s="1"/>
  <c r="AP140" i="32"/>
  <c r="AX16" i="39"/>
  <c r="AW160" i="32"/>
  <c r="AW176" i="32" s="1"/>
  <c r="BI117" i="32"/>
  <c r="AX37" i="2"/>
  <c r="AV43" i="2"/>
  <c r="AV16" i="2"/>
  <c r="AU49" i="32" s="1"/>
  <c r="G16" i="2"/>
  <c r="F43" i="32" s="1"/>
  <c r="G43" i="2"/>
  <c r="AP16" i="39"/>
  <c r="AO160" i="32"/>
  <c r="AY15" i="36"/>
  <c r="AY17" i="36" s="1"/>
  <c r="AX140" i="32"/>
  <c r="AX156" i="32" s="1"/>
  <c r="N36" i="2"/>
  <c r="N8" i="2"/>
  <c r="AC160" i="32"/>
  <c r="AC176" i="32" s="1"/>
  <c r="AD16" i="39"/>
  <c r="D39" i="2"/>
  <c r="BD145" i="32"/>
  <c r="BD143" i="32"/>
  <c r="AQ14" i="40"/>
  <c r="AP180" i="32"/>
  <c r="F146" i="32"/>
  <c r="AM37" i="2"/>
  <c r="H43" i="2"/>
  <c r="H16" i="2"/>
  <c r="G43" i="32" s="1"/>
  <c r="Y43" i="2"/>
  <c r="Y16" i="2"/>
  <c r="X43" i="32" s="1"/>
  <c r="G39" i="2"/>
  <c r="AE34" i="37"/>
  <c r="BF189" i="32"/>
  <c r="AL190" i="32"/>
  <c r="BF190" i="32" s="1"/>
  <c r="BF188" i="32"/>
  <c r="AZ38" i="2"/>
  <c r="BI130" i="32"/>
  <c r="AF16" i="2"/>
  <c r="AE49" i="32" s="1"/>
  <c r="AF43" i="2"/>
  <c r="AE38" i="2"/>
  <c r="AF38" i="2"/>
  <c r="N39" i="2"/>
  <c r="N43" i="2"/>
  <c r="W39" i="2"/>
  <c r="L16" i="39"/>
  <c r="K160" i="32"/>
  <c r="AH16" i="39"/>
  <c r="AG160" i="32"/>
  <c r="AG176" i="32" s="1"/>
  <c r="AO14" i="40"/>
  <c r="AN180" i="32"/>
  <c r="AR43" i="2"/>
  <c r="AR16" i="2"/>
  <c r="AQ49" i="32" s="1"/>
  <c r="AS34" i="37"/>
  <c r="AL43" i="2"/>
  <c r="AL16" i="39"/>
  <c r="AU16" i="39"/>
  <c r="BI134" i="32"/>
  <c r="P39" i="2"/>
  <c r="E43" i="2"/>
  <c r="E16" i="2"/>
  <c r="D43" i="32" s="1"/>
  <c r="AB16" i="2"/>
  <c r="AA43" i="32" s="1"/>
  <c r="AB43" i="2"/>
  <c r="X36" i="2"/>
  <c r="X8" i="2"/>
  <c r="AK14" i="40"/>
  <c r="AJ180" i="32"/>
  <c r="AW36" i="2"/>
  <c r="BD175" i="32"/>
  <c r="BD174" i="32"/>
  <c r="AV16" i="39"/>
  <c r="AU160" i="32"/>
  <c r="AU176" i="32" s="1"/>
  <c r="AS14" i="40"/>
  <c r="AR180" i="32"/>
  <c r="AR190" i="32" s="1"/>
  <c r="AX38" i="2"/>
  <c r="BG163" i="32"/>
  <c r="AB8" i="2"/>
  <c r="AB36" i="2"/>
  <c r="V37" i="2"/>
  <c r="R38" i="2"/>
  <c r="AM16" i="39"/>
  <c r="AL160" i="32"/>
  <c r="AM176" i="32"/>
  <c r="BG176" i="32" s="1"/>
  <c r="BG172" i="32"/>
  <c r="BG175" i="32"/>
  <c r="BG174" i="32"/>
  <c r="BC36" i="2"/>
  <c r="AI36" i="2"/>
  <c r="AI8" i="2"/>
  <c r="BD133" i="32"/>
  <c r="BD129" i="32"/>
  <c r="BD132" i="32"/>
  <c r="BD135" i="32"/>
  <c r="BD134" i="32"/>
  <c r="BD131" i="32"/>
  <c r="AY22" i="37"/>
  <c r="AY24" i="37" s="1"/>
  <c r="AX115" i="32"/>
  <c r="AX136" i="32" s="1"/>
  <c r="L39" i="2"/>
  <c r="AP38" i="2"/>
  <c r="AY37" i="2"/>
  <c r="AZ15" i="2"/>
  <c r="AZ41" i="2" s="1"/>
  <c r="AZ39" i="2"/>
  <c r="J37" i="2"/>
  <c r="AQ43" i="2"/>
  <c r="AQ16" i="2"/>
  <c r="AP49" i="32" s="1"/>
  <c r="G37" i="2"/>
  <c r="BF153" i="32"/>
  <c r="BF152" i="32"/>
  <c r="AL156" i="32"/>
  <c r="BF156" i="32" s="1"/>
  <c r="BF155" i="32"/>
  <c r="BC15" i="2"/>
  <c r="BC41" i="2" s="1"/>
  <c r="AT38" i="2"/>
  <c r="BE121" i="32"/>
  <c r="BE117" i="32"/>
  <c r="BE123" i="32"/>
  <c r="BE122" i="32"/>
  <c r="BE119" i="32"/>
  <c r="AA39" i="2"/>
  <c r="D15" i="2"/>
  <c r="D41" i="2" s="1"/>
  <c r="BG143" i="32"/>
  <c r="BG142" i="32"/>
  <c r="L146" i="32"/>
  <c r="BG146" i="32" s="1"/>
  <c r="BG145" i="32"/>
  <c r="AM43" i="2"/>
  <c r="AM16" i="2"/>
  <c r="AL49" i="32" s="1"/>
  <c r="AB16" i="39"/>
  <c r="AA160" i="32"/>
  <c r="AA166" i="32" s="1"/>
  <c r="J15" i="2"/>
  <c r="J41" i="2" s="1"/>
  <c r="AD160" i="32"/>
  <c r="AD176" i="32" s="1"/>
  <c r="AE16" i="39"/>
  <c r="AG15" i="36"/>
  <c r="AG17" i="36" s="1"/>
  <c r="AF140" i="32"/>
  <c r="AF156" i="32" s="1"/>
  <c r="L38" i="2"/>
  <c r="AH38" i="2"/>
  <c r="AO43" i="2"/>
  <c r="AO16" i="2"/>
  <c r="AN49" i="32" s="1"/>
  <c r="AS39" i="2"/>
  <c r="B124" i="32"/>
  <c r="P15" i="2"/>
  <c r="P41" i="2" s="1"/>
  <c r="P36" i="2"/>
  <c r="P8" i="2"/>
  <c r="AI16" i="39"/>
  <c r="AH160" i="32"/>
  <c r="AH176" i="32" s="1"/>
  <c r="AJ38" i="2"/>
  <c r="AK16" i="2"/>
  <c r="AJ49" i="32" s="1"/>
  <c r="AT8" i="2"/>
  <c r="AY16" i="39"/>
  <c r="AX160" i="32"/>
  <c r="AX176" i="32" s="1"/>
  <c r="O38" i="2"/>
  <c r="S43" i="2"/>
  <c r="S16" i="2"/>
  <c r="R43" i="32" s="1"/>
  <c r="AP36" i="2"/>
  <c r="AK38" i="2"/>
  <c r="AS43" i="2"/>
  <c r="AS16" i="2"/>
  <c r="AR49" i="32" s="1"/>
  <c r="AE37" i="2"/>
  <c r="AE15" i="2"/>
  <c r="AE41" i="2" s="1"/>
  <c r="Z39" i="2"/>
  <c r="AM38" i="2"/>
  <c r="AN38" i="2"/>
  <c r="BD130" i="32"/>
  <c r="C15" i="36"/>
  <c r="C17" i="36" s="1"/>
  <c r="AY8" i="2"/>
  <c r="AY36" i="2"/>
  <c r="W37" i="2"/>
  <c r="D14" i="38"/>
  <c r="D16" i="38" s="1"/>
  <c r="D12" i="38"/>
  <c r="AO16" i="39"/>
  <c r="AN160" i="32"/>
  <c r="AM36" i="2"/>
  <c r="AM8" i="2"/>
  <c r="BH129" i="32"/>
  <c r="BH131" i="32"/>
  <c r="BH134" i="32"/>
  <c r="BH135" i="32"/>
  <c r="BH133" i="32"/>
  <c r="AB15" i="36"/>
  <c r="AB17" i="36" s="1"/>
  <c r="AA140" i="32"/>
  <c r="AA146" i="32" s="1"/>
  <c r="X38" i="2"/>
  <c r="M37" i="2"/>
  <c r="H37" i="2"/>
  <c r="AM39" i="2"/>
  <c r="R8" i="2"/>
  <c r="BG144" i="32"/>
  <c r="P37" i="2"/>
  <c r="AB38" i="2"/>
  <c r="O37" i="2"/>
  <c r="AG37" i="2"/>
  <c r="AU43" i="2"/>
  <c r="AU16" i="2"/>
  <c r="AT49" i="32" s="1"/>
  <c r="BC23" i="22"/>
  <c r="BC27" i="22" s="1"/>
  <c r="BF144" i="32"/>
  <c r="T8" i="2"/>
  <c r="T36" i="2"/>
  <c r="Z37" i="2"/>
  <c r="R37" i="2"/>
  <c r="AH36" i="2"/>
  <c r="AG16" i="39"/>
  <c r="AF160" i="32"/>
  <c r="AF176" i="32" s="1"/>
  <c r="AN36" i="2"/>
  <c r="AI34" i="37"/>
  <c r="AB39" i="2"/>
  <c r="N38" i="2"/>
  <c r="P22" i="37"/>
  <c r="P24" i="37" s="1"/>
  <c r="O115" i="32"/>
  <c r="O124" i="32" s="1"/>
  <c r="BJ124" i="32" s="1"/>
  <c r="D37" i="2"/>
  <c r="AI38" i="2"/>
  <c r="AI37" i="2"/>
  <c r="AY38" i="2"/>
  <c r="F15" i="2"/>
  <c r="F41" i="2" s="1"/>
  <c r="AK176" i="32"/>
  <c r="BE176" i="32" s="1"/>
  <c r="BE175" i="32"/>
  <c r="BE174" i="32"/>
  <c r="BE172" i="32"/>
  <c r="AD140" i="32"/>
  <c r="AD156" i="32" s="1"/>
  <c r="AE15" i="36"/>
  <c r="AE17" i="36" s="1"/>
  <c r="W43" i="2"/>
  <c r="W16" i="2"/>
  <c r="V43" i="32" s="1"/>
  <c r="AO36" i="2"/>
  <c r="AO8" i="2"/>
  <c r="AA43" i="2"/>
  <c r="AA16" i="2"/>
  <c r="Z43" i="32" s="1"/>
  <c r="AZ8" i="2"/>
  <c r="AZ36" i="2"/>
  <c r="AS15" i="36"/>
  <c r="AS17" i="36" s="1"/>
  <c r="AR140" i="32"/>
  <c r="AR156" i="32" s="1"/>
  <c r="AD36" i="2"/>
  <c r="AD8" i="2"/>
  <c r="AP14" i="40"/>
  <c r="AO180" i="32"/>
  <c r="AD39" i="2"/>
  <c r="AA22" i="37"/>
  <c r="AA24" i="37" s="1"/>
  <c r="Z115" i="32"/>
  <c r="Z124" i="32" s="1"/>
  <c r="G38" i="2"/>
  <c r="AO38" i="2"/>
  <c r="BF133" i="32"/>
  <c r="BF131" i="32"/>
  <c r="BF135" i="32"/>
  <c r="BF134" i="32"/>
  <c r="BF129" i="32"/>
  <c r="B180" i="32"/>
  <c r="B184" i="32" s="1"/>
  <c r="C14" i="40"/>
  <c r="V8" i="2"/>
  <c r="V36" i="2"/>
  <c r="AB37" i="2"/>
  <c r="Q16" i="2"/>
  <c r="P43" i="32" s="1"/>
  <c r="Q43" i="2"/>
  <c r="AK39" i="2"/>
  <c r="BA39" i="2"/>
  <c r="T39" i="2"/>
  <c r="AE16" i="2"/>
  <c r="AD49" i="32" s="1"/>
  <c r="AE43" i="2"/>
  <c r="AA38" i="2"/>
  <c r="Z36" i="2"/>
  <c r="Z8" i="2"/>
  <c r="AI15" i="2"/>
  <c r="AI41" i="2" s="1"/>
  <c r="X15" i="2"/>
  <c r="X41" i="2" s="1"/>
  <c r="J38" i="2"/>
  <c r="AO15" i="36"/>
  <c r="AO17" i="36" s="1"/>
  <c r="AN140" i="32"/>
  <c r="AW16" i="39"/>
  <c r="AV160" i="32"/>
  <c r="AV176" i="32" s="1"/>
  <c r="S15" i="36"/>
  <c r="S17" i="36" s="1"/>
  <c r="R140" i="32"/>
  <c r="R146" i="32" s="1"/>
  <c r="T14" i="40"/>
  <c r="S180" i="32"/>
  <c r="S184" i="32" s="1"/>
  <c r="L8" i="2"/>
  <c r="AG38" i="2"/>
  <c r="BG132" i="32"/>
  <c r="BG131" i="32"/>
  <c r="BG135" i="32"/>
  <c r="BG134" i="32"/>
  <c r="BG133" i="32"/>
  <c r="AN34" i="37"/>
  <c r="AP15" i="36"/>
  <c r="AP17" i="36" s="1"/>
  <c r="P16" i="39"/>
  <c r="BJ165" i="32"/>
  <c r="K146" i="32"/>
  <c r="BF146" i="32" s="1"/>
  <c r="AG39" i="2"/>
  <c r="AI15" i="36"/>
  <c r="AI17" i="36" s="1"/>
  <c r="AH140" i="32"/>
  <c r="AH156" i="32" s="1"/>
  <c r="AF36" i="2"/>
  <c r="AS38" i="2"/>
  <c r="AU37" i="2"/>
  <c r="O43" i="2"/>
  <c r="O16" i="2"/>
  <c r="N43" i="32" s="1"/>
  <c r="AK36" i="2"/>
  <c r="AK8" i="2"/>
  <c r="Z38" i="2"/>
  <c r="AL38" i="2"/>
  <c r="AI39" i="2"/>
  <c r="AK15" i="36"/>
  <c r="AK17" i="36" s="1"/>
  <c r="AJ140" i="32"/>
  <c r="AS37" i="2"/>
  <c r="AC115" i="32"/>
  <c r="AC136" i="32" s="1"/>
  <c r="AD22" i="37"/>
  <c r="AD24" i="37" s="1"/>
  <c r="W38" i="2"/>
  <c r="D14" i="40"/>
  <c r="C180" i="32"/>
  <c r="C184" i="32" s="1"/>
  <c r="K15" i="36"/>
  <c r="K17" i="36" s="1"/>
  <c r="J140" i="32"/>
  <c r="AQ176" i="32"/>
  <c r="BA22" i="37"/>
  <c r="BA24" i="37" s="1"/>
  <c r="AZ115" i="32"/>
  <c r="AZ136" i="32" s="1"/>
  <c r="AD180" i="32"/>
  <c r="AD190" i="32" s="1"/>
  <c r="AE14" i="40"/>
  <c r="P43" i="2"/>
  <c r="P16" i="2"/>
  <c r="O43" i="32" s="1"/>
  <c r="J39" i="2"/>
  <c r="AS15" i="2"/>
  <c r="AS41" i="2" s="1"/>
  <c r="BC38" i="2"/>
  <c r="X43" i="2"/>
  <c r="X16" i="2"/>
  <c r="W43" i="32" s="1"/>
  <c r="AO37" i="2"/>
  <c r="AW38" i="2"/>
  <c r="S37" i="2"/>
  <c r="BJ119" i="32"/>
  <c r="E37" i="2"/>
  <c r="T43" i="2"/>
  <c r="T16" i="2"/>
  <c r="S43" i="32" s="1"/>
  <c r="BE165" i="32"/>
  <c r="BE162" i="32"/>
  <c r="AU15" i="2"/>
  <c r="AU41" i="2" s="1"/>
  <c r="BC37" i="2"/>
  <c r="T37" i="2"/>
  <c r="V43" i="2"/>
  <c r="V16" i="2"/>
  <c r="U43" i="32" s="1"/>
  <c r="K16" i="2"/>
  <c r="J43" i="32" s="1"/>
  <c r="K43" i="2"/>
  <c r="AZ43" i="2"/>
  <c r="AZ16" i="2"/>
  <c r="AY49" i="32" s="1"/>
  <c r="BB37" i="2"/>
  <c r="H38" i="2"/>
  <c r="AV15" i="36"/>
  <c r="AV17" i="36" s="1"/>
  <c r="AU140" i="32"/>
  <c r="AU156" i="32" s="1"/>
  <c r="Y38" i="2"/>
  <c r="AF15" i="36"/>
  <c r="AF17" i="36" s="1"/>
  <c r="AE140" i="32"/>
  <c r="AE156" i="32" s="1"/>
  <c r="AK37" i="2"/>
  <c r="BA43" i="2"/>
  <c r="BA16" i="2"/>
  <c r="AZ49" i="32" s="1"/>
  <c r="AT39" i="2"/>
  <c r="C42" i="2"/>
  <c r="BA15" i="36"/>
  <c r="BA17" i="36" s="1"/>
  <c r="AZ140" i="32"/>
  <c r="AZ156" i="32" s="1"/>
  <c r="AW39" i="2"/>
  <c r="D16" i="2"/>
  <c r="C43" i="32" s="1"/>
  <c r="D43" i="2"/>
  <c r="AE39" i="2"/>
  <c r="K37" i="2"/>
  <c r="F37" i="2"/>
  <c r="AR38" i="2"/>
  <c r="AQ15" i="2"/>
  <c r="AQ41" i="2" s="1"/>
  <c r="BA36" i="2"/>
  <c r="BA8" i="2"/>
  <c r="C23" i="22"/>
  <c r="C27" i="22" s="1"/>
  <c r="R39" i="2"/>
  <c r="AR15" i="36"/>
  <c r="AR17" i="36" s="1"/>
  <c r="N37" i="2"/>
  <c r="AY14" i="40"/>
  <c r="AX180" i="32"/>
  <c r="AX190" i="32" s="1"/>
  <c r="BB8" i="2"/>
  <c r="BB36" i="2"/>
  <c r="AQ36" i="2"/>
  <c r="AQ8" i="2"/>
  <c r="BE134" i="32"/>
  <c r="BE132" i="32"/>
  <c r="BE131" i="32"/>
  <c r="BE133" i="32"/>
  <c r="BE129" i="32"/>
  <c r="L16" i="2"/>
  <c r="K43" i="32" s="1"/>
  <c r="AG14" i="40"/>
  <c r="AF180" i="32"/>
  <c r="AF190" i="32" s="1"/>
  <c r="AJ36" i="2"/>
  <c r="AJ14" i="40"/>
  <c r="AI180" i="32"/>
  <c r="AI190" i="32" s="1"/>
  <c r="M43" i="2"/>
  <c r="M16" i="2"/>
  <c r="L43" i="32" s="1"/>
  <c r="AA37" i="2"/>
  <c r="AQ16" i="39"/>
  <c r="AP160" i="32"/>
  <c r="BD123" i="32"/>
  <c r="BD121" i="32"/>
  <c r="BD119" i="32"/>
  <c r="T16" i="39"/>
  <c r="S160" i="32"/>
  <c r="S166" i="32" s="1"/>
  <c r="AJ34" i="37"/>
  <c r="O22" i="37"/>
  <c r="O24" i="37" s="1"/>
  <c r="N115" i="32"/>
  <c r="N124" i="32" s="1"/>
  <c r="BI124" i="32" s="1"/>
  <c r="AR34" i="37"/>
  <c r="AM34" i="37"/>
  <c r="K115" i="32"/>
  <c r="K124" i="32" s="1"/>
  <c r="BF124" i="32" s="1"/>
  <c r="J184" i="32"/>
  <c r="BE184" i="32" s="1"/>
  <c r="BE183" i="32"/>
  <c r="BE182" i="32"/>
  <c r="AG34" i="37"/>
  <c r="E115" i="32"/>
  <c r="E124" i="32" s="1"/>
  <c r="R184" i="32"/>
  <c r="L22" i="37"/>
  <c r="L24" i="37" s="1"/>
  <c r="Q22" i="37"/>
  <c r="Q24" i="37" s="1"/>
  <c r="C20" i="37"/>
  <c r="H22" i="37"/>
  <c r="H24" i="37" s="1"/>
  <c r="R42" i="2"/>
  <c r="R7" i="2"/>
  <c r="Q53" i="32" s="1"/>
  <c r="Q59" i="32" s="1"/>
  <c r="AH7" i="2"/>
  <c r="AG53" i="32" s="1"/>
  <c r="AG69" i="32" s="1"/>
  <c r="AH42" i="2"/>
  <c r="AK21" i="2"/>
  <c r="AP7" i="2"/>
  <c r="AO53" i="32" s="1"/>
  <c r="AO69" i="32" s="1"/>
  <c r="AP42" i="2"/>
  <c r="U7" i="2"/>
  <c r="T53" i="32" s="1"/>
  <c r="U42" i="2"/>
  <c r="AX7" i="2"/>
  <c r="AW53" i="32" s="1"/>
  <c r="AX42" i="2"/>
  <c r="Z7" i="2"/>
  <c r="Y53" i="32" s="1"/>
  <c r="Y59" i="32" s="1"/>
  <c r="Z42" i="2"/>
  <c r="BB42" i="2"/>
  <c r="BB7" i="2"/>
  <c r="BA53" i="32" s="1"/>
  <c r="BA69" i="32" s="1"/>
  <c r="N146" i="32"/>
  <c r="BI146" i="32" s="1"/>
  <c r="AT42" i="2"/>
  <c r="AT7" i="2"/>
  <c r="AS53" i="32" s="1"/>
  <c r="AS69" i="32" s="1"/>
  <c r="N7" i="2"/>
  <c r="M53" i="32" s="1"/>
  <c r="M59" i="32" s="1"/>
  <c r="N42" i="2"/>
  <c r="F7" i="2"/>
  <c r="E53" i="32" s="1"/>
  <c r="E59" i="32" s="1"/>
  <c r="F42" i="2"/>
  <c r="I42" i="2"/>
  <c r="I7" i="2"/>
  <c r="H53" i="32" s="1"/>
  <c r="H59" i="32" s="1"/>
  <c r="L21" i="2"/>
  <c r="L42" i="2"/>
  <c r="BI182" i="32" l="1"/>
  <c r="BI183" i="32"/>
  <c r="AW69" i="32"/>
  <c r="T59" i="32"/>
  <c r="AK42" i="2"/>
  <c r="D42" i="2"/>
  <c r="D7" i="2"/>
  <c r="C53" i="32" s="1"/>
  <c r="C59" i="32" s="1"/>
  <c r="AZ42" i="2"/>
  <c r="AZ7" i="2"/>
  <c r="AY53" i="32" s="1"/>
  <c r="AY69" i="32" s="1"/>
  <c r="AU42" i="2"/>
  <c r="AU7" i="2"/>
  <c r="AT53" i="32" s="1"/>
  <c r="AT69" i="32" s="1"/>
  <c r="S42" i="2"/>
  <c r="S7" i="2"/>
  <c r="R53" i="32" s="1"/>
  <c r="R59" i="32" s="1"/>
  <c r="AQ42" i="2"/>
  <c r="AQ7" i="2"/>
  <c r="AP53" i="32" s="1"/>
  <c r="AP69" i="32" s="1"/>
  <c r="AB42" i="2"/>
  <c r="AB7" i="2"/>
  <c r="AA53" i="32" s="1"/>
  <c r="AA59" i="32" s="1"/>
  <c r="AR42" i="2"/>
  <c r="AR7" i="2"/>
  <c r="AQ53" i="32" s="1"/>
  <c r="AQ69" i="32" s="1"/>
  <c r="BJ155" i="32"/>
  <c r="BJ152" i="32"/>
  <c r="BJ153" i="32"/>
  <c r="BJ154" i="32"/>
  <c r="AP156" i="32"/>
  <c r="BJ156" i="32" s="1"/>
  <c r="AG42" i="2"/>
  <c r="AG7" i="2"/>
  <c r="AF53" i="32" s="1"/>
  <c r="AF69" i="32" s="1"/>
  <c r="AD42" i="2"/>
  <c r="AD7" i="2"/>
  <c r="AC53" i="32" s="1"/>
  <c r="AC69" i="32" s="1"/>
  <c r="X42" i="2"/>
  <c r="X7" i="2"/>
  <c r="W53" i="32" s="1"/>
  <c r="W59" i="32" s="1"/>
  <c r="BH153" i="32"/>
  <c r="BH152" i="32"/>
  <c r="BH154" i="32"/>
  <c r="AN156" i="32"/>
  <c r="BH156" i="32" s="1"/>
  <c r="BH155" i="32"/>
  <c r="BF173" i="32"/>
  <c r="BF174" i="32"/>
  <c r="AL176" i="32"/>
  <c r="BF176" i="32" s="1"/>
  <c r="BF175" i="32"/>
  <c r="BF172" i="32"/>
  <c r="J42" i="2"/>
  <c r="J7" i="2"/>
  <c r="I53" i="32" s="1"/>
  <c r="I59" i="32" s="1"/>
  <c r="BA42" i="2"/>
  <c r="BA7" i="2"/>
  <c r="AZ53" i="32" s="1"/>
  <c r="AZ69" i="32" s="1"/>
  <c r="AO190" i="32"/>
  <c r="BI190" i="32" s="1"/>
  <c r="BI189" i="32"/>
  <c r="BI188" i="32"/>
  <c r="E42" i="2"/>
  <c r="E7" i="2"/>
  <c r="D53" i="32" s="1"/>
  <c r="D59" i="32" s="1"/>
  <c r="BH188" i="32"/>
  <c r="BH189" i="32"/>
  <c r="AN190" i="32"/>
  <c r="BH190" i="32" s="1"/>
  <c r="K42" i="2"/>
  <c r="K7" i="2"/>
  <c r="J53" i="32" s="1"/>
  <c r="J59" i="32" s="1"/>
  <c r="T42" i="2"/>
  <c r="T7" i="2"/>
  <c r="S53" i="32" s="1"/>
  <c r="S59" i="32" s="1"/>
  <c r="Q42" i="2"/>
  <c r="Q7" i="2"/>
  <c r="P53" i="32" s="1"/>
  <c r="P59" i="32" s="1"/>
  <c r="BH174" i="32"/>
  <c r="BH175" i="32"/>
  <c r="BH172" i="32"/>
  <c r="AN176" i="32"/>
  <c r="BH176" i="32" s="1"/>
  <c r="BH173" i="32"/>
  <c r="AK7" i="2"/>
  <c r="AJ53" i="32" s="1"/>
  <c r="AJ69" i="32" s="1"/>
  <c r="AO42" i="2"/>
  <c r="AO7" i="2"/>
  <c r="AN53" i="32" s="1"/>
  <c r="AN69" i="32" s="1"/>
  <c r="AM42" i="2"/>
  <c r="AM7" i="2"/>
  <c r="AL53" i="32" s="1"/>
  <c r="AL69" i="32" s="1"/>
  <c r="BI172" i="32"/>
  <c r="BI175" i="32"/>
  <c r="BI174" i="32"/>
  <c r="BI173" i="32"/>
  <c r="AV42" i="2"/>
  <c r="AV7" i="2"/>
  <c r="AU53" i="32" s="1"/>
  <c r="AU69" i="32" s="1"/>
  <c r="AO176" i="32"/>
  <c r="BI176" i="32" s="1"/>
  <c r="BJ174" i="32"/>
  <c r="BJ172" i="32"/>
  <c r="AP176" i="32"/>
  <c r="BJ176" i="32" s="1"/>
  <c r="BJ173" i="32"/>
  <c r="BJ175" i="32"/>
  <c r="M42" i="2"/>
  <c r="M7" i="2"/>
  <c r="L53" i="32" s="1"/>
  <c r="L59" i="32" s="1"/>
  <c r="P42" i="2"/>
  <c r="P7" i="2"/>
  <c r="O53" i="32" s="1"/>
  <c r="O59" i="32" s="1"/>
  <c r="BD152" i="32"/>
  <c r="BD153" i="32"/>
  <c r="AJ156" i="32"/>
  <c r="BD156" i="32" s="1"/>
  <c r="BD155" i="32"/>
  <c r="Y42" i="2"/>
  <c r="Y7" i="2"/>
  <c r="X53" i="32" s="1"/>
  <c r="X59" i="32" s="1"/>
  <c r="AI42" i="2"/>
  <c r="AI7" i="2"/>
  <c r="AH53" i="32" s="1"/>
  <c r="AH69" i="32" s="1"/>
  <c r="BC42" i="2"/>
  <c r="BC7" i="2"/>
  <c r="BB53" i="32" s="1"/>
  <c r="BB69" i="32" s="1"/>
  <c r="AY42" i="2"/>
  <c r="AY7" i="2"/>
  <c r="AX53" i="32" s="1"/>
  <c r="AX69" i="32" s="1"/>
  <c r="BE143" i="32"/>
  <c r="BE145" i="32"/>
  <c r="BE142" i="32"/>
  <c r="J146" i="32"/>
  <c r="BE146" i="32" s="1"/>
  <c r="O42" i="2"/>
  <c r="O7" i="2"/>
  <c r="N53" i="32" s="1"/>
  <c r="N59" i="32" s="1"/>
  <c r="AS42" i="2"/>
  <c r="AS7" i="2"/>
  <c r="AR53" i="32" s="1"/>
  <c r="AR69" i="32" s="1"/>
  <c r="BJ189" i="32"/>
  <c r="BJ188" i="32"/>
  <c r="AP190" i="32"/>
  <c r="BJ190" i="32" s="1"/>
  <c r="AW42" i="2"/>
  <c r="AW7" i="2"/>
  <c r="AV53" i="32" s="1"/>
  <c r="AV69" i="32" s="1"/>
  <c r="AL42" i="2"/>
  <c r="AL7" i="2"/>
  <c r="AK53" i="32" s="1"/>
  <c r="AK69" i="32" s="1"/>
  <c r="AJ42" i="2"/>
  <c r="AJ7" i="2"/>
  <c r="AI53" i="32" s="1"/>
  <c r="AI69" i="32" s="1"/>
  <c r="V42" i="2"/>
  <c r="V7" i="2"/>
  <c r="U53" i="32" s="1"/>
  <c r="U59" i="32" s="1"/>
  <c r="L7" i="2"/>
  <c r="K53" i="32" s="1"/>
  <c r="K59" i="32" s="1"/>
  <c r="W42" i="2"/>
  <c r="W7" i="2"/>
  <c r="V53" i="32" s="1"/>
  <c r="V59" i="32" s="1"/>
  <c r="BD188" i="32"/>
  <c r="AJ190" i="32"/>
  <c r="BD190" i="32" s="1"/>
  <c r="BD189" i="32"/>
  <c r="BF165" i="32"/>
  <c r="BF164" i="32"/>
  <c r="BF162" i="32"/>
  <c r="BF163" i="32"/>
  <c r="K166" i="32"/>
  <c r="BF166" i="32" s="1"/>
  <c r="BD154" i="32"/>
  <c r="BE144" i="32"/>
  <c r="AN7" i="2"/>
  <c r="AM53" i="32" s="1"/>
  <c r="AM69" i="32" s="1"/>
  <c r="AN42" i="2"/>
  <c r="AE42" i="2"/>
  <c r="AE7" i="2"/>
  <c r="AD53" i="32" s="1"/>
  <c r="AD69" i="32" s="1"/>
  <c r="AA42" i="2"/>
  <c r="AA7" i="2"/>
  <c r="Z53" i="32" s="1"/>
  <c r="Z59" i="32" s="1"/>
  <c r="AF42" i="2"/>
  <c r="AF7" i="2"/>
  <c r="AE53" i="32" s="1"/>
  <c r="AE69" i="32" s="1"/>
  <c r="H7" i="2"/>
  <c r="G53" i="32" s="1"/>
  <c r="G59" i="32" s="1"/>
  <c r="H42" i="2"/>
  <c r="G42" i="2"/>
  <c r="G7" i="2"/>
  <c r="F53" i="32" s="1"/>
  <c r="F59" i="32" s="1"/>
  <c r="AM156" i="32"/>
  <c r="BG156" i="32" s="1"/>
  <c r="BG152" i="32"/>
  <c r="BG155" i="32"/>
  <c r="BG154" i="32"/>
  <c r="BG153" i="32"/>
  <c r="BG189" i="32"/>
  <c r="AM190" i="32"/>
  <c r="BG190" i="32" s="1"/>
  <c r="BG188" i="32"/>
</calcChain>
</file>

<file path=xl/sharedStrings.xml><?xml version="1.0" encoding="utf-8"?>
<sst xmlns="http://schemas.openxmlformats.org/spreadsheetml/2006/main" count="224" uniqueCount="93">
  <si>
    <t>Logs</t>
  </si>
  <si>
    <t>Sawn wood</t>
  </si>
  <si>
    <t>Veneer</t>
  </si>
  <si>
    <t>Plywood</t>
  </si>
  <si>
    <t>(million cubic metres)</t>
  </si>
  <si>
    <t>Import value</t>
  </si>
  <si>
    <r>
      <t>Estimated</t>
    </r>
    <r>
      <rPr>
        <b/>
        <sz val="12"/>
        <rFont val="Arial"/>
        <family val="2"/>
      </rPr>
      <t xml:space="preserve"> roundwood equivalent volume</t>
    </r>
  </si>
  <si>
    <t xml:space="preserve">Logs </t>
  </si>
  <si>
    <t xml:space="preserve">Sawn wood </t>
  </si>
  <si>
    <t xml:space="preserve">Veneer </t>
  </si>
  <si>
    <t xml:space="preserve">Plywood </t>
  </si>
  <si>
    <t xml:space="preserve">Other wood </t>
  </si>
  <si>
    <t xml:space="preserve">Wood-based pulp </t>
  </si>
  <si>
    <t xml:space="preserve"> Paper sector:</t>
  </si>
  <si>
    <t xml:space="preserve"> Timber sector:</t>
  </si>
  <si>
    <t xml:space="preserve"> Total</t>
  </si>
  <si>
    <t>Share of EU-27 in the above</t>
  </si>
  <si>
    <t xml:space="preserve">Paper </t>
  </si>
  <si>
    <t xml:space="preserve">Others </t>
  </si>
  <si>
    <t>Volume</t>
  </si>
  <si>
    <t xml:space="preserve">Australia </t>
  </si>
  <si>
    <t xml:space="preserve">Thailand </t>
  </si>
  <si>
    <t>Others</t>
  </si>
  <si>
    <t xml:space="preserve">South Korea </t>
  </si>
  <si>
    <t xml:space="preserve">Japan </t>
  </si>
  <si>
    <t xml:space="preserve">China </t>
  </si>
  <si>
    <t xml:space="preserve"> Product group</t>
  </si>
  <si>
    <t>Other Timber Sector</t>
  </si>
  <si>
    <t xml:space="preserve">VPA core products </t>
  </si>
  <si>
    <t>Product groups</t>
  </si>
  <si>
    <t>Presenting the data to more than two significant figures or to more than two decimal places would not be warranted.</t>
  </si>
  <si>
    <t>RWE volume for the main products groups traded has been estimated by multiplying</t>
  </si>
  <si>
    <t>The product groups specified correspond with the commodity codes designated in the UN's Harmonised System:</t>
  </si>
  <si>
    <t>4403 (logs),  4407 (sawn wood),  4408 (veneer),  4412 (plywood) which together are described herein as VPA core products;</t>
  </si>
  <si>
    <t>940161, 940169, 940330, 940340, 940350, 940360 (wooden furniture)</t>
  </si>
  <si>
    <t>440121, 440122, 440130 (wood chips and residues),  4701, 4702, 4703, 4704, 4705 (wood-based pulp),  48 (paper)</t>
  </si>
  <si>
    <t>(US$ million, cif, nominal)</t>
  </si>
  <si>
    <t>Imported by all countries</t>
  </si>
  <si>
    <t>VPA core</t>
  </si>
  <si>
    <t xml:space="preserve">Philippines </t>
  </si>
  <si>
    <t xml:space="preserve">India </t>
  </si>
  <si>
    <t xml:space="preserve">Vietnam </t>
  </si>
  <si>
    <t>It does so in total (by product group) and for selected product groups (by country and region), including on charts - and using importing country data as a proxy for export statistics</t>
  </si>
  <si>
    <t xml:space="preserve">Taiwan </t>
  </si>
  <si>
    <t xml:space="preserve">Malaysia </t>
  </si>
  <si>
    <t xml:space="preserve">New Zealand </t>
  </si>
  <si>
    <t xml:space="preserve">Singapore </t>
  </si>
  <si>
    <t>Imports of VPA core products from Papua New Guinea (by product group)</t>
  </si>
  <si>
    <t>Imports of VPA core products from Papua New Guinea (by importing country)</t>
  </si>
  <si>
    <t>Weight</t>
  </si>
  <si>
    <t>(million tonnes)</t>
  </si>
  <si>
    <t>Export value</t>
  </si>
  <si>
    <t xml:space="preserve"> East Asia: </t>
  </si>
  <si>
    <t xml:space="preserve">Others  </t>
  </si>
  <si>
    <t xml:space="preserve"> Rest of World:</t>
  </si>
  <si>
    <t xml:space="preserve"> Africa </t>
  </si>
  <si>
    <t xml:space="preserve"> North America </t>
  </si>
  <si>
    <t xml:space="preserve"> South America </t>
  </si>
  <si>
    <t xml:space="preserve"> Rest of World </t>
  </si>
  <si>
    <t>(US$ million, fob, nominal)</t>
  </si>
  <si>
    <t>Based on importing country declarations</t>
  </si>
  <si>
    <t>Imports of logs from Papua New Guinea (by importing country)</t>
  </si>
  <si>
    <t>Imports of sawn wood from Papua New Guinea (by importing country)</t>
  </si>
  <si>
    <t>Imports of veneer from Papua New Guinea (by importing country)</t>
  </si>
  <si>
    <t>Imports of wood chips from Papua New Guinea (by importing country)</t>
  </si>
  <si>
    <t>Based on exporting country declarations</t>
  </si>
  <si>
    <r>
      <t>Timber Sector products</t>
    </r>
    <r>
      <rPr>
        <sz val="10"/>
        <rFont val="Arial"/>
        <family val="2"/>
      </rPr>
      <t xml:space="preserve"> are here defined as all wood-based products (including wooden furniture) other than fuel wood and Paper Sector products.</t>
    </r>
  </si>
  <si>
    <r>
      <t>VPA core products</t>
    </r>
    <r>
      <rPr>
        <sz val="10"/>
        <rFont val="Arial"/>
        <family val="2"/>
      </rPr>
      <t xml:space="preserve"> are here defined as those which must as a minimum be covered by a VPA under the EC's FLEGT initiative, namely logs, sawn wood, veneer and plywood.</t>
    </r>
  </si>
  <si>
    <t>4410 (particleboard),  4411 (fibre board),  4414 (picture frames),  4409 (mouldings),  4418 (joinery),  4420 (ornaments),  44219099 (not elsewhere specified)</t>
  </si>
  <si>
    <r>
      <t xml:space="preserve">Roundwood equivalent ("RWE") volume </t>
    </r>
    <r>
      <rPr>
        <sz val="10"/>
        <rFont val="Arial"/>
        <family val="2"/>
      </rPr>
      <t>(- a measure of the volume of logs used in making a given quantity of product)</t>
    </r>
  </si>
  <si>
    <t>volume by 1.4 (particleboard), 1.8 (sawn wood and fibre board), 1.9 (veneer and mouldings),  2 (picture frames),  2.3 (plywood),  2.5 (joinery, ornaments, "not elsewhere specified") and -</t>
  </si>
  <si>
    <r>
      <t xml:space="preserve">This workbook summarises the RWE volume and trade value for </t>
    </r>
    <r>
      <rPr>
        <b/>
        <sz val="10"/>
        <color indexed="10"/>
        <rFont val="Arial"/>
        <family val="2"/>
      </rPr>
      <t>Papua New Guinea</t>
    </r>
    <r>
      <rPr>
        <sz val="10"/>
        <rFont val="Arial"/>
        <family val="2"/>
      </rPr>
      <t>'s exports of wood-based products (other than pulp, paper and fuel).</t>
    </r>
  </si>
  <si>
    <t>Volume (million cubic metres)</t>
  </si>
  <si>
    <t>Import value  (US$ million, cif, nominal)</t>
  </si>
  <si>
    <t>Estimated RWE volume  (million cubic metres)</t>
  </si>
  <si>
    <t>Weight  (million tonnes)</t>
  </si>
  <si>
    <t>For Timber Sector products, volume has been determined by multiplying weight by 1.4 m3/tonne if volume is not reported by the source.</t>
  </si>
  <si>
    <t>in units of cubic metres per tonne - weight by 1.6 (wood chips and wood residues),  2.8 (wooden furniture), 3.5 (paper),  4.5 (wood-based pulp).</t>
  </si>
  <si>
    <t>The sources of the trade statistics used are General Administration of Customs of the People's Republic of China (for China),  Eurostat (for EU member states),  Japan Customs (for Japan),  Korea Customs Service (for South Korea),  Ministry of Agriculture and Forestry (for New Zealand),  Tradeline Philippines (for the Philippines prior to 2007),  Directorate General of Customs (for Taiwan),  Customs Department of the Kingdom of Thailand (for Thailand),  United States International Trade Commission Dataweb (for the USA) and UN Comtrade</t>
  </si>
  <si>
    <t>Imports of wood-based products from Papua New Guinea  (overview)</t>
  </si>
  <si>
    <t>Imports of wood-based products from Papua New Guinea  (by product group)</t>
  </si>
  <si>
    <t>Paper Sector</t>
  </si>
  <si>
    <t xml:space="preserve">Indonesia </t>
  </si>
  <si>
    <r>
      <t>Paper Sector products</t>
    </r>
    <r>
      <rPr>
        <sz val="10"/>
        <rFont val="Arial"/>
        <family val="2"/>
      </rPr>
      <t xml:space="preserve"> are here defined as wood chips, wood residues, wood-based pulp, and paper.  They exclude waste paper and pulp based on this, and pulpwood logs.</t>
    </r>
  </si>
  <si>
    <t>Sources:</t>
  </si>
  <si>
    <t xml:space="preserve"> Importing country</t>
  </si>
  <si>
    <t xml:space="preserve">Wooden furniture </t>
  </si>
  <si>
    <t>Wood chips &amp; residues</t>
  </si>
  <si>
    <t>Based primarily on:  QEB Statistical Tables (Tables 8.5, 8.11 and 8.12), Bank of Papua New Guinea - http://www.bankpng.gov.pg/statistics-mainmenu-121/497-qeb-statistical-tables.html</t>
  </si>
  <si>
    <t>Wood chips</t>
  </si>
  <si>
    <t>Imported by all 28 EU member states</t>
  </si>
  <si>
    <t>EU-28</t>
  </si>
  <si>
    <t xml:space="preserve"> EU-28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</si>
</sst>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font>
      <sz val="10"/>
      <name val="Arial"/>
    </font>
    <font>
      <sz val="8"/>
      <name val="Arial"/>
      <family val="2"/>
    </font>
    <font>
      <b/>
      <sz val="10"/>
      <name val="Arial"/>
      <family val="2"/>
    </font>
    <font>
      <sz val="10"/>
      <name val="Arial"/>
      <family val="2"/>
    </font>
    <font>
      <b/>
      <sz val="12"/>
      <name val="Arial"/>
      <family val="2"/>
    </font>
    <font>
      <b/>
      <i/>
      <sz val="12"/>
      <name val="Arial"/>
      <family val="2"/>
    </font>
    <font>
      <sz val="10"/>
      <color indexed="9"/>
      <name val="Arial"/>
      <family val="2"/>
    </font>
    <font>
      <i/>
      <sz val="10"/>
      <name val="Arial"/>
      <family val="2"/>
    </font>
    <font>
      <b/>
      <sz val="10"/>
      <color indexed="10"/>
      <name val="Arial"/>
      <family val="2"/>
    </font>
    <font>
      <b/>
      <sz val="11"/>
      <name val="Arial"/>
      <family val="2"/>
    </font>
    <font>
      <sz val="11"/>
      <name val="Arial"/>
      <family val="2"/>
    </font>
    <font>
      <sz val="10"/>
      <color indexed="12"/>
      <name val="Arial"/>
      <family val="2"/>
    </font>
    <font>
      <b/>
      <sz val="12"/>
      <color indexed="12"/>
      <name val="Arial"/>
      <family val="2"/>
    </font>
    <font>
      <b/>
      <sz val="10"/>
      <color indexed="12"/>
      <name val="Arial"/>
      <family val="2"/>
    </font>
    <font>
      <b/>
      <sz val="11"/>
      <color indexed="12"/>
      <name val="Arial"/>
      <family val="2"/>
    </font>
    <font>
      <sz val="11"/>
      <color indexed="12"/>
      <name val="Arial"/>
      <family val="2"/>
    </font>
    <font>
      <b/>
      <sz val="10"/>
      <name val="Arial"/>
      <family val="2"/>
    </font>
    <font>
      <sz val="10"/>
      <color indexed="50"/>
      <name val="Arial"/>
      <family val="2"/>
    </font>
    <font>
      <b/>
      <sz val="10"/>
      <color theme="0"/>
      <name val="Arial"/>
      <family val="2"/>
    </font>
    <font>
      <sz val="10"/>
      <color theme="0"/>
      <name val="Arial"/>
      <family val="2"/>
    </font>
    <font>
      <b/>
      <u/>
      <sz val="10"/>
      <color theme="0"/>
      <name val="Arial"/>
      <family val="2"/>
    </font>
  </fonts>
  <fills count="2">
    <fill>
      <patternFill patternType="none"/>
    </fill>
    <fill>
      <patternFill patternType="gray125"/>
    </fill>
  </fills>
  <borders count="59">
    <border>
      <left/>
      <right/>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style="double">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double">
        <color indexed="64"/>
      </left>
      <right style="double">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dotted">
        <color indexed="64"/>
      </bottom>
      <diagonal/>
    </border>
    <border>
      <left/>
      <right/>
      <top style="double">
        <color indexed="64"/>
      </top>
      <bottom/>
      <diagonal/>
    </border>
    <border>
      <left/>
      <right style="double">
        <color indexed="64"/>
      </right>
      <top/>
      <bottom/>
      <diagonal/>
    </border>
    <border>
      <left style="double">
        <color indexed="64"/>
      </left>
      <right/>
      <top/>
      <bottom/>
      <diagonal/>
    </border>
    <border>
      <left style="double">
        <color indexed="64"/>
      </left>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s>
  <cellStyleXfs count="1">
    <xf numFmtId="0" fontId="0" fillId="0" borderId="0"/>
  </cellStyleXfs>
  <cellXfs count="239">
    <xf numFmtId="0" fontId="0" fillId="0" borderId="0" xfId="0"/>
    <xf numFmtId="0" fontId="2" fillId="0" borderId="0" xfId="0" applyFont="1"/>
    <xf numFmtId="0" fontId="3" fillId="0" borderId="0" xfId="0" applyFont="1"/>
    <xf numFmtId="0" fontId="0" fillId="0" borderId="1" xfId="0" applyBorder="1"/>
    <xf numFmtId="0" fontId="0" fillId="0" borderId="2" xfId="0" applyBorder="1"/>
    <xf numFmtId="0" fontId="0" fillId="0" borderId="2" xfId="0" applyBorder="1" applyAlignment="1">
      <alignment horizontal="right"/>
    </xf>
    <xf numFmtId="0" fontId="0" fillId="0" borderId="1" xfId="0" applyBorder="1" applyAlignment="1">
      <alignment horizontal="right"/>
    </xf>
    <xf numFmtId="0" fontId="0" fillId="0" borderId="3" xfId="0" applyBorder="1"/>
    <xf numFmtId="0" fontId="2" fillId="0" borderId="2" xfId="0" applyFont="1" applyBorder="1"/>
    <xf numFmtId="0" fontId="0" fillId="0" borderId="4" xfId="0" applyBorder="1" applyAlignment="1">
      <alignment horizontal="right"/>
    </xf>
    <xf numFmtId="9" fontId="3" fillId="0" borderId="5" xfId="0" applyNumberFormat="1" applyFont="1" applyBorder="1" applyAlignment="1">
      <alignment horizontal="center"/>
    </xf>
    <xf numFmtId="9" fontId="3" fillId="0" borderId="6" xfId="0" applyNumberFormat="1" applyFont="1" applyBorder="1" applyAlignment="1">
      <alignment horizontal="center"/>
    </xf>
    <xf numFmtId="9" fontId="3" fillId="0" borderId="7" xfId="0" applyNumberFormat="1" applyFont="1" applyBorder="1" applyAlignment="1">
      <alignment horizontal="center"/>
    </xf>
    <xf numFmtId="9" fontId="3" fillId="0" borderId="8" xfId="0" applyNumberFormat="1" applyFont="1" applyBorder="1" applyAlignment="1">
      <alignment horizontal="center"/>
    </xf>
    <xf numFmtId="9" fontId="3" fillId="0" borderId="9" xfId="0" applyNumberFormat="1" applyFont="1" applyBorder="1" applyAlignment="1">
      <alignment horizontal="center"/>
    </xf>
    <xf numFmtId="9" fontId="3" fillId="0" borderId="10" xfId="0" applyNumberFormat="1" applyFont="1" applyBorder="1" applyAlignment="1">
      <alignment horizontal="center"/>
    </xf>
    <xf numFmtId="164" fontId="2" fillId="0" borderId="11" xfId="0" applyNumberFormat="1" applyFont="1" applyBorder="1" applyAlignment="1">
      <alignment horizontal="center"/>
    </xf>
    <xf numFmtId="164" fontId="2" fillId="0" borderId="12" xfId="0" applyNumberFormat="1" applyFont="1" applyBorder="1" applyAlignment="1">
      <alignment horizontal="center"/>
    </xf>
    <xf numFmtId="0" fontId="2" fillId="0" borderId="13" xfId="0" applyFont="1" applyBorder="1"/>
    <xf numFmtId="4" fontId="3" fillId="0" borderId="2" xfId="0" applyNumberFormat="1" applyFont="1" applyBorder="1"/>
    <xf numFmtId="0" fontId="6" fillId="0" borderId="0" xfId="0" applyFont="1"/>
    <xf numFmtId="3" fontId="0" fillId="0" borderId="9" xfId="0" applyNumberFormat="1" applyBorder="1" applyAlignment="1">
      <alignment horizontal="center"/>
    </xf>
    <xf numFmtId="0" fontId="2" fillId="0" borderId="4" xfId="0" applyFont="1" applyBorder="1"/>
    <xf numFmtId="3" fontId="2" fillId="0" borderId="11" xfId="0" applyNumberFormat="1" applyFont="1" applyBorder="1" applyAlignment="1">
      <alignment horizontal="center"/>
    </xf>
    <xf numFmtId="3" fontId="2" fillId="0" borderId="12" xfId="0" applyNumberFormat="1" applyFont="1" applyBorder="1" applyAlignment="1">
      <alignment horizontal="center"/>
    </xf>
    <xf numFmtId="4" fontId="0" fillId="0" borderId="9" xfId="0" applyNumberFormat="1" applyBorder="1" applyAlignment="1">
      <alignment horizontal="center"/>
    </xf>
    <xf numFmtId="3" fontId="3" fillId="0" borderId="5" xfId="0" applyNumberFormat="1" applyFont="1" applyBorder="1" applyAlignment="1">
      <alignment horizontal="center"/>
    </xf>
    <xf numFmtId="3" fontId="3" fillId="0" borderId="8" xfId="0" applyNumberFormat="1" applyFont="1" applyBorder="1" applyAlignment="1">
      <alignment horizontal="center"/>
    </xf>
    <xf numFmtId="2" fontId="3" fillId="0" borderId="5" xfId="0" applyNumberFormat="1" applyFont="1" applyBorder="1" applyAlignment="1">
      <alignment horizontal="center"/>
    </xf>
    <xf numFmtId="2" fontId="3" fillId="0" borderId="8" xfId="0" applyNumberFormat="1" applyFont="1" applyBorder="1" applyAlignment="1">
      <alignment horizontal="center"/>
    </xf>
    <xf numFmtId="0" fontId="7" fillId="0" borderId="4" xfId="0" applyFont="1" applyBorder="1" applyAlignment="1">
      <alignment horizontal="right"/>
    </xf>
    <xf numFmtId="164" fontId="7" fillId="0" borderId="5" xfId="0" applyNumberFormat="1" applyFont="1" applyBorder="1" applyAlignment="1">
      <alignment horizontal="center"/>
    </xf>
    <xf numFmtId="164" fontId="7" fillId="0" borderId="8" xfId="0" applyNumberFormat="1" applyFont="1" applyBorder="1" applyAlignment="1">
      <alignment horizontal="center"/>
    </xf>
    <xf numFmtId="3" fontId="7" fillId="0" borderId="5" xfId="0" applyNumberFormat="1" applyFont="1" applyBorder="1" applyAlignment="1">
      <alignment horizontal="center"/>
    </xf>
    <xf numFmtId="3" fontId="7" fillId="0" borderId="8" xfId="0" applyNumberFormat="1" applyFont="1" applyBorder="1" applyAlignment="1">
      <alignment horizontal="center"/>
    </xf>
    <xf numFmtId="2" fontId="2" fillId="0" borderId="11" xfId="0" applyNumberFormat="1" applyFont="1" applyBorder="1" applyAlignment="1">
      <alignment horizontal="center"/>
    </xf>
    <xf numFmtId="2" fontId="2" fillId="0" borderId="12" xfId="0" applyNumberFormat="1" applyFont="1" applyBorder="1" applyAlignment="1">
      <alignment horizontal="center"/>
    </xf>
    <xf numFmtId="2" fontId="7" fillId="0" borderId="5" xfId="0" applyNumberFormat="1" applyFont="1" applyBorder="1" applyAlignment="1">
      <alignment horizontal="center"/>
    </xf>
    <xf numFmtId="2" fontId="7" fillId="0" borderId="8" xfId="0" applyNumberFormat="1" applyFont="1" applyBorder="1" applyAlignment="1">
      <alignment horizontal="center"/>
    </xf>
    <xf numFmtId="2" fontId="0" fillId="0" borderId="8" xfId="0" applyNumberFormat="1" applyBorder="1" applyAlignment="1">
      <alignment horizontal="center"/>
    </xf>
    <xf numFmtId="0" fontId="2" fillId="0" borderId="14" xfId="0" applyFont="1" applyBorder="1"/>
    <xf numFmtId="9" fontId="2" fillId="0" borderId="15" xfId="0" applyNumberFormat="1" applyFont="1" applyBorder="1" applyAlignment="1">
      <alignment horizontal="center"/>
    </xf>
    <xf numFmtId="9" fontId="2" fillId="0" borderId="16" xfId="0" applyNumberFormat="1" applyFont="1" applyBorder="1" applyAlignment="1">
      <alignment horizontal="center"/>
    </xf>
    <xf numFmtId="0" fontId="2" fillId="0" borderId="17" xfId="0" applyFont="1" applyBorder="1" applyAlignment="1">
      <alignment vertical="center"/>
    </xf>
    <xf numFmtId="0" fontId="0" fillId="0" borderId="1" xfId="0" applyBorder="1" applyAlignment="1">
      <alignment vertical="center"/>
    </xf>
    <xf numFmtId="0" fontId="9" fillId="0" borderId="18" xfId="0" applyFont="1" applyBorder="1" applyAlignment="1">
      <alignment horizontal="center"/>
    </xf>
    <xf numFmtId="0" fontId="9" fillId="0" borderId="10" xfId="0" applyFont="1" applyBorder="1" applyAlignment="1">
      <alignment horizontal="center"/>
    </xf>
    <xf numFmtId="0" fontId="0" fillId="0" borderId="0" xfId="0" applyAlignment="1">
      <alignment horizontal="right"/>
    </xf>
    <xf numFmtId="4" fontId="10" fillId="0" borderId="2" xfId="0" applyNumberFormat="1" applyFont="1" applyBorder="1"/>
    <xf numFmtId="2" fontId="2" fillId="0" borderId="19" xfId="0" applyNumberFormat="1" applyFont="1" applyBorder="1" applyAlignment="1">
      <alignment horizontal="center" vertical="center"/>
    </xf>
    <xf numFmtId="2" fontId="2" fillId="0" borderId="20" xfId="0" applyNumberFormat="1" applyFont="1" applyBorder="1" applyAlignment="1">
      <alignment horizontal="center" vertical="center"/>
    </xf>
    <xf numFmtId="3" fontId="3" fillId="0" borderId="2" xfId="0" applyNumberFormat="1" applyFont="1" applyBorder="1"/>
    <xf numFmtId="164" fontId="2" fillId="0" borderId="20" xfId="0" applyNumberFormat="1" applyFont="1" applyBorder="1" applyAlignment="1">
      <alignment horizontal="center" vertical="center"/>
    </xf>
    <xf numFmtId="4" fontId="0" fillId="0" borderId="21" xfId="0" applyNumberFormat="1" applyBorder="1" applyAlignment="1">
      <alignment horizontal="center"/>
    </xf>
    <xf numFmtId="2" fontId="0" fillId="0" borderId="22" xfId="0" applyNumberFormat="1" applyBorder="1" applyAlignment="1">
      <alignment horizontal="center"/>
    </xf>
    <xf numFmtId="0" fontId="2" fillId="0" borderId="23" xfId="0" applyFont="1" applyBorder="1" applyAlignment="1">
      <alignment horizontal="left"/>
    </xf>
    <xf numFmtId="4" fontId="2" fillId="0" borderId="24" xfId="0" applyNumberFormat="1" applyFont="1" applyBorder="1" applyAlignment="1">
      <alignment horizontal="center"/>
    </xf>
    <xf numFmtId="4" fontId="2" fillId="0" borderId="25" xfId="0" applyNumberFormat="1" applyFont="1" applyBorder="1" applyAlignment="1">
      <alignment horizontal="center"/>
    </xf>
    <xf numFmtId="0" fontId="3" fillId="0" borderId="2" xfId="0" applyFont="1" applyFill="1" applyBorder="1" applyAlignment="1">
      <alignment horizontal="right"/>
    </xf>
    <xf numFmtId="4" fontId="3" fillId="0" borderId="6" xfId="0" applyNumberFormat="1" applyFont="1" applyFill="1" applyBorder="1" applyAlignment="1">
      <alignment horizontal="center"/>
    </xf>
    <xf numFmtId="4" fontId="3" fillId="0" borderId="9" xfId="0" applyNumberFormat="1" applyFont="1" applyFill="1" applyBorder="1" applyAlignment="1">
      <alignment horizontal="center"/>
    </xf>
    <xf numFmtId="0" fontId="2" fillId="0" borderId="26" xfId="0" applyFont="1" applyBorder="1" applyAlignment="1">
      <alignment horizontal="left"/>
    </xf>
    <xf numFmtId="4" fontId="2" fillId="0" borderId="27" xfId="0" applyNumberFormat="1" applyFont="1" applyBorder="1" applyAlignment="1">
      <alignment horizontal="center"/>
    </xf>
    <xf numFmtId="4" fontId="2" fillId="0" borderId="28" xfId="0" applyNumberFormat="1" applyFont="1" applyBorder="1" applyAlignment="1">
      <alignment horizontal="center"/>
    </xf>
    <xf numFmtId="2" fontId="0" fillId="0" borderId="7" xfId="0" applyNumberFormat="1" applyBorder="1" applyAlignment="1">
      <alignment horizontal="center"/>
    </xf>
    <xf numFmtId="2" fontId="0" fillId="0" borderId="10" xfId="0" applyNumberFormat="1" applyBorder="1" applyAlignment="1">
      <alignment horizontal="center"/>
    </xf>
    <xf numFmtId="3" fontId="0" fillId="0" borderId="0" xfId="0" applyNumberFormat="1" applyBorder="1" applyAlignment="1">
      <alignment horizontal="center"/>
    </xf>
    <xf numFmtId="0" fontId="0" fillId="0" borderId="0" xfId="0" applyBorder="1"/>
    <xf numFmtId="0" fontId="2" fillId="0" borderId="23" xfId="0" applyFont="1" applyBorder="1" applyAlignment="1">
      <alignment horizontal="left" vertical="center"/>
    </xf>
    <xf numFmtId="4" fontId="2" fillId="0" borderId="24" xfId="0" applyNumberFormat="1" applyFont="1" applyBorder="1" applyAlignment="1">
      <alignment horizontal="center" vertical="center"/>
    </xf>
    <xf numFmtId="4" fontId="2" fillId="0" borderId="25" xfId="0" applyNumberFormat="1" applyFont="1" applyBorder="1" applyAlignment="1">
      <alignment horizontal="center" vertical="center"/>
    </xf>
    <xf numFmtId="4" fontId="3" fillId="0" borderId="2" xfId="0" applyNumberFormat="1" applyFont="1" applyBorder="1" applyAlignment="1">
      <alignment vertical="center"/>
    </xf>
    <xf numFmtId="0" fontId="2" fillId="0" borderId="3" xfId="0" applyFont="1" applyBorder="1" applyAlignment="1">
      <alignment horizontal="left" vertical="center"/>
    </xf>
    <xf numFmtId="4" fontId="2" fillId="0" borderId="29" xfId="0" applyNumberFormat="1" applyFont="1" applyBorder="1" applyAlignment="1">
      <alignment horizontal="center" vertical="center"/>
    </xf>
    <xf numFmtId="4" fontId="2" fillId="0" borderId="30" xfId="0" applyNumberFormat="1" applyFont="1" applyBorder="1" applyAlignment="1">
      <alignment horizontal="center" vertical="center"/>
    </xf>
    <xf numFmtId="0" fontId="2" fillId="0" borderId="13" xfId="0" applyFont="1" applyBorder="1" applyAlignment="1">
      <alignment horizontal="left" vertical="center"/>
    </xf>
    <xf numFmtId="4" fontId="2" fillId="0" borderId="31" xfId="0" applyNumberFormat="1" applyFont="1" applyBorder="1" applyAlignment="1">
      <alignment horizontal="center" vertical="center"/>
    </xf>
    <xf numFmtId="4" fontId="2" fillId="0" borderId="12" xfId="0" applyNumberFormat="1" applyFont="1" applyBorder="1" applyAlignment="1">
      <alignment horizontal="center" vertical="center"/>
    </xf>
    <xf numFmtId="164" fontId="2" fillId="0" borderId="19" xfId="0" applyNumberFormat="1" applyFont="1" applyBorder="1" applyAlignment="1">
      <alignment horizontal="center" vertic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164" fontId="3" fillId="0" borderId="6" xfId="0" applyNumberFormat="1" applyFont="1" applyFill="1" applyBorder="1" applyAlignment="1">
      <alignment horizontal="center"/>
    </xf>
    <xf numFmtId="164" fontId="3" fillId="0" borderId="9" xfId="0" applyNumberFormat="1" applyFont="1" applyFill="1" applyBorder="1" applyAlignment="1">
      <alignment horizontal="center"/>
    </xf>
    <xf numFmtId="0" fontId="2" fillId="0" borderId="32" xfId="0" applyFont="1" applyBorder="1" applyAlignment="1">
      <alignment vertical="center"/>
    </xf>
    <xf numFmtId="2" fontId="2" fillId="0" borderId="33" xfId="0" applyNumberFormat="1" applyFont="1" applyBorder="1" applyAlignment="1">
      <alignment horizontal="center" vertical="center"/>
    </xf>
    <xf numFmtId="2" fontId="2" fillId="0" borderId="34" xfId="0" applyNumberFormat="1" applyFont="1" applyBorder="1" applyAlignment="1">
      <alignment horizontal="center" vertical="center"/>
    </xf>
    <xf numFmtId="3" fontId="3" fillId="0" borderId="1" xfId="0" applyNumberFormat="1" applyFont="1" applyBorder="1"/>
    <xf numFmtId="0" fontId="2" fillId="0" borderId="35" xfId="0" applyFont="1" applyBorder="1" applyAlignment="1">
      <alignment horizontal="left" vertical="center"/>
    </xf>
    <xf numFmtId="4" fontId="2" fillId="0" borderId="36" xfId="0" applyNumberFormat="1" applyFont="1" applyBorder="1" applyAlignment="1">
      <alignment horizontal="center" vertical="center"/>
    </xf>
    <xf numFmtId="4" fontId="2" fillId="0" borderId="37" xfId="0" applyNumberFormat="1" applyFont="1" applyBorder="1" applyAlignment="1">
      <alignment horizontal="center" vertical="center"/>
    </xf>
    <xf numFmtId="3" fontId="2" fillId="0" borderId="3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39" xfId="0" applyNumberFormat="1" applyFont="1" applyBorder="1" applyAlignment="1">
      <alignment horizontal="center" vertical="center"/>
    </xf>
    <xf numFmtId="3" fontId="2" fillId="0" borderId="30" xfId="0" applyNumberFormat="1" applyFont="1" applyBorder="1" applyAlignment="1">
      <alignment horizontal="center" vertical="center"/>
    </xf>
    <xf numFmtId="3" fontId="2" fillId="0" borderId="31" xfId="0" applyNumberFormat="1" applyFont="1" applyBorder="1" applyAlignment="1">
      <alignment horizontal="center" vertical="center"/>
    </xf>
    <xf numFmtId="3" fontId="2" fillId="0" borderId="12" xfId="0" applyNumberFormat="1" applyFont="1" applyBorder="1" applyAlignment="1">
      <alignment horizontal="center" vertical="center"/>
    </xf>
    <xf numFmtId="3" fontId="2" fillId="0" borderId="24" xfId="0" applyNumberFormat="1" applyFont="1" applyBorder="1" applyAlignment="1">
      <alignment horizontal="center"/>
    </xf>
    <xf numFmtId="3" fontId="2" fillId="0" borderId="25" xfId="0" applyNumberFormat="1" applyFont="1" applyBorder="1" applyAlignment="1">
      <alignment horizontal="center"/>
    </xf>
    <xf numFmtId="3" fontId="3" fillId="0" borderId="6" xfId="0" applyNumberFormat="1" applyFont="1" applyFill="1" applyBorder="1" applyAlignment="1">
      <alignment horizontal="center"/>
    </xf>
    <xf numFmtId="3" fontId="3" fillId="0" borderId="9" xfId="0" applyNumberFormat="1" applyFont="1" applyFill="1" applyBorder="1" applyAlignment="1">
      <alignment horizontal="center"/>
    </xf>
    <xf numFmtId="3" fontId="0" fillId="0" borderId="21" xfId="0" applyNumberFormat="1" applyBorder="1" applyAlignment="1">
      <alignment horizontal="center"/>
    </xf>
    <xf numFmtId="3" fontId="0" fillId="0" borderId="22" xfId="0" applyNumberFormat="1" applyBorder="1" applyAlignment="1">
      <alignment horizontal="center"/>
    </xf>
    <xf numFmtId="3" fontId="0" fillId="0" borderId="8" xfId="0" applyNumberFormat="1" applyBorder="1" applyAlignment="1">
      <alignment horizont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xf>
    <xf numFmtId="3" fontId="2" fillId="0" borderId="27" xfId="0" applyNumberFormat="1" applyFont="1" applyBorder="1" applyAlignment="1">
      <alignment horizontal="center"/>
    </xf>
    <xf numFmtId="3" fontId="0" fillId="0" borderId="0" xfId="0" applyNumberFormat="1" applyBorder="1"/>
    <xf numFmtId="3" fontId="2" fillId="0" borderId="36" xfId="0" applyNumberFormat="1" applyFont="1" applyBorder="1" applyAlignment="1">
      <alignment horizontal="center" vertical="center"/>
    </xf>
    <xf numFmtId="3" fontId="2" fillId="0" borderId="37" xfId="0" applyNumberFormat="1" applyFont="1" applyBorder="1" applyAlignment="1">
      <alignment horizontal="center" vertical="center"/>
    </xf>
    <xf numFmtId="3" fontId="2" fillId="0" borderId="40" xfId="0" applyNumberFormat="1" applyFont="1" applyBorder="1" applyAlignment="1">
      <alignment horizontal="center" vertical="center"/>
    </xf>
    <xf numFmtId="3" fontId="2" fillId="0" borderId="34" xfId="0" applyNumberFormat="1" applyFont="1" applyBorder="1" applyAlignment="1">
      <alignment horizontal="center" vertical="center"/>
    </xf>
    <xf numFmtId="165" fontId="2" fillId="0" borderId="19" xfId="0" applyNumberFormat="1" applyFont="1" applyBorder="1" applyAlignment="1">
      <alignment horizontal="center" vertical="center"/>
    </xf>
    <xf numFmtId="165" fontId="2" fillId="0" borderId="20" xfId="0" applyNumberFormat="1" applyFont="1" applyBorder="1" applyAlignment="1">
      <alignment horizontal="center" vertical="center"/>
    </xf>
    <xf numFmtId="0" fontId="11" fillId="0" borderId="0" xfId="0" applyFont="1" applyAlignment="1">
      <alignment horizontal="right"/>
    </xf>
    <xf numFmtId="0" fontId="11" fillId="0" borderId="2" xfId="0" applyFont="1" applyBorder="1"/>
    <xf numFmtId="0" fontId="14" fillId="0" borderId="18" xfId="0" applyFont="1" applyBorder="1" applyAlignment="1">
      <alignment horizontal="center"/>
    </xf>
    <xf numFmtId="0" fontId="14" fillId="0" borderId="10" xfId="0" applyFont="1" applyBorder="1" applyAlignment="1">
      <alignment horizontal="center"/>
    </xf>
    <xf numFmtId="4" fontId="15" fillId="0" borderId="2" xfId="0" applyNumberFormat="1" applyFont="1" applyBorder="1"/>
    <xf numFmtId="0" fontId="13" fillId="0" borderId="32" xfId="0" applyFont="1" applyBorder="1" applyAlignment="1">
      <alignment vertical="center"/>
    </xf>
    <xf numFmtId="164" fontId="13" fillId="0" borderId="40" xfId="0" applyNumberFormat="1" applyFont="1" applyBorder="1" applyAlignment="1">
      <alignment horizontal="center" vertical="center"/>
    </xf>
    <xf numFmtId="164" fontId="13" fillId="0" borderId="34" xfId="0" applyNumberFormat="1" applyFont="1" applyBorder="1" applyAlignment="1">
      <alignment horizontal="center" vertical="center"/>
    </xf>
    <xf numFmtId="3" fontId="11" fillId="0" borderId="1" xfId="0" applyNumberFormat="1" applyFont="1" applyBorder="1"/>
    <xf numFmtId="3" fontId="13" fillId="0" borderId="34" xfId="0" applyNumberFormat="1" applyFont="1" applyBorder="1" applyAlignment="1">
      <alignment horizontal="center" vertical="center"/>
    </xf>
    <xf numFmtId="0" fontId="11" fillId="0" borderId="0" xfId="0" applyFont="1"/>
    <xf numFmtId="0" fontId="2" fillId="0" borderId="23" xfId="0" applyFont="1" applyBorder="1"/>
    <xf numFmtId="164" fontId="2" fillId="0" borderId="41" xfId="0" applyNumberFormat="1" applyFont="1" applyBorder="1" applyAlignment="1">
      <alignment horizontal="center"/>
    </xf>
    <xf numFmtId="3" fontId="2" fillId="0" borderId="41" xfId="0" applyNumberFormat="1" applyFont="1" applyBorder="1" applyAlignment="1">
      <alignment horizontal="center"/>
    </xf>
    <xf numFmtId="4" fontId="2" fillId="0" borderId="41" xfId="0" applyNumberFormat="1" applyFont="1" applyBorder="1" applyAlignment="1">
      <alignment horizontal="center"/>
    </xf>
    <xf numFmtId="9" fontId="2" fillId="0" borderId="28" xfId="0" applyNumberFormat="1" applyFont="1" applyBorder="1" applyAlignment="1">
      <alignment horizontal="center"/>
    </xf>
    <xf numFmtId="9" fontId="2" fillId="0" borderId="27" xfId="0" applyNumberFormat="1" applyFont="1" applyBorder="1" applyAlignment="1">
      <alignment horizontal="center"/>
    </xf>
    <xf numFmtId="0" fontId="0" fillId="0" borderId="42" xfId="0" applyBorder="1"/>
    <xf numFmtId="0" fontId="2" fillId="0" borderId="43" xfId="0" applyFont="1" applyBorder="1" applyAlignment="1">
      <alignment horizontal="center"/>
    </xf>
    <xf numFmtId="0" fontId="2" fillId="0" borderId="0" xfId="0" applyFont="1" applyBorder="1" applyAlignment="1">
      <alignment horizontal="center"/>
    </xf>
    <xf numFmtId="3" fontId="3" fillId="0" borderId="21" xfId="0" applyNumberFormat="1" applyFont="1" applyBorder="1" applyAlignment="1">
      <alignment horizontal="center"/>
    </xf>
    <xf numFmtId="3" fontId="3" fillId="0" borderId="22" xfId="0" applyNumberFormat="1" applyFont="1" applyBorder="1" applyAlignment="1">
      <alignment horizontal="center"/>
    </xf>
    <xf numFmtId="3" fontId="3" fillId="0" borderId="18" xfId="0" applyNumberFormat="1" applyFont="1" applyBorder="1" applyAlignment="1">
      <alignment horizontal="center"/>
    </xf>
    <xf numFmtId="0" fontId="3" fillId="0" borderId="2" xfId="0" applyFont="1" applyBorder="1"/>
    <xf numFmtId="3" fontId="3" fillId="0" borderId="9" xfId="0" applyNumberFormat="1" applyFont="1" applyBorder="1" applyAlignment="1">
      <alignment horizontal="center"/>
    </xf>
    <xf numFmtId="4" fontId="3" fillId="0" borderId="9" xfId="0" applyNumberFormat="1" applyFont="1" applyBorder="1" applyAlignment="1">
      <alignment horizontal="center"/>
    </xf>
    <xf numFmtId="0" fontId="0" fillId="0" borderId="44" xfId="0" applyBorder="1"/>
    <xf numFmtId="0" fontId="16" fillId="0" borderId="43" xfId="0" applyFont="1" applyBorder="1" applyAlignment="1">
      <alignment horizontal="center"/>
    </xf>
    <xf numFmtId="0" fontId="16" fillId="0" borderId="0" xfId="0" applyFont="1" applyBorder="1" applyAlignment="1">
      <alignment horizontal="center"/>
    </xf>
    <xf numFmtId="0" fontId="3" fillId="0" borderId="1" xfId="0" applyFont="1" applyBorder="1" applyAlignment="1">
      <alignment vertical="center"/>
    </xf>
    <xf numFmtId="0" fontId="3" fillId="0" borderId="1" xfId="0" applyFont="1" applyBorder="1"/>
    <xf numFmtId="3" fontId="3" fillId="0" borderId="10" xfId="0" applyNumberFormat="1" applyFont="1" applyBorder="1" applyAlignment="1">
      <alignment horizontal="center"/>
    </xf>
    <xf numFmtId="0" fontId="3" fillId="0" borderId="44" xfId="0" applyFont="1" applyBorder="1"/>
    <xf numFmtId="164" fontId="3" fillId="0" borderId="6" xfId="0" applyNumberFormat="1" applyFont="1" applyBorder="1" applyAlignment="1">
      <alignment horizontal="center"/>
    </xf>
    <xf numFmtId="164" fontId="3" fillId="0" borderId="9" xfId="0" applyNumberFormat="1" applyFont="1" applyBorder="1" applyAlignment="1">
      <alignment horizontal="center"/>
    </xf>
    <xf numFmtId="3" fontId="3" fillId="0" borderId="6" xfId="0" applyNumberFormat="1" applyFont="1" applyBorder="1" applyAlignment="1">
      <alignment horizontal="center"/>
    </xf>
    <xf numFmtId="4" fontId="3" fillId="0" borderId="6" xfId="0" applyNumberFormat="1" applyFont="1" applyBorder="1" applyAlignment="1">
      <alignment horizontal="center"/>
    </xf>
    <xf numFmtId="2" fontId="3" fillId="0" borderId="6" xfId="0" applyNumberFormat="1" applyFont="1" applyBorder="1" applyAlignment="1">
      <alignment horizontal="center"/>
    </xf>
    <xf numFmtId="2" fontId="3" fillId="0" borderId="9" xfId="0" applyNumberFormat="1" applyFont="1" applyBorder="1" applyAlignment="1">
      <alignment horizontal="center"/>
    </xf>
    <xf numFmtId="4" fontId="3" fillId="0" borderId="7" xfId="0" applyNumberFormat="1" applyFont="1" applyBorder="1" applyAlignment="1">
      <alignment horizontal="center"/>
    </xf>
    <xf numFmtId="4" fontId="3" fillId="0" borderId="10" xfId="0" applyNumberFormat="1" applyFont="1" applyBorder="1" applyAlignment="1">
      <alignment horizontal="center"/>
    </xf>
    <xf numFmtId="3" fontId="3" fillId="0" borderId="7" xfId="0" applyNumberFormat="1" applyFont="1" applyBorder="1" applyAlignment="1">
      <alignment horizontal="center"/>
    </xf>
    <xf numFmtId="9" fontId="0" fillId="0" borderId="0" xfId="0" applyNumberFormat="1"/>
    <xf numFmtId="3" fontId="13" fillId="0" borderId="45" xfId="0" applyNumberFormat="1" applyFont="1" applyBorder="1" applyAlignment="1">
      <alignment horizontal="center" vertical="center"/>
    </xf>
    <xf numFmtId="3" fontId="17" fillId="0" borderId="0" xfId="0" applyNumberFormat="1" applyFont="1" applyBorder="1" applyAlignment="1">
      <alignment horizontal="center"/>
    </xf>
    <xf numFmtId="165" fontId="6" fillId="0" borderId="0" xfId="0" applyNumberFormat="1" applyFont="1" applyAlignment="1">
      <alignment horizontal="center"/>
    </xf>
    <xf numFmtId="2" fontId="3" fillId="0" borderId="10" xfId="0" applyNumberFormat="1" applyFont="1" applyBorder="1" applyAlignment="1">
      <alignment horizontal="center"/>
    </xf>
    <xf numFmtId="164" fontId="2" fillId="0" borderId="34" xfId="0" applyNumberFormat="1" applyFont="1" applyBorder="1" applyAlignment="1">
      <alignment horizontal="center" vertical="center"/>
    </xf>
    <xf numFmtId="165" fontId="18" fillId="0" borderId="20" xfId="0" applyNumberFormat="1" applyFont="1" applyBorder="1" applyAlignment="1">
      <alignment horizontal="center" vertical="center"/>
    </xf>
    <xf numFmtId="2" fontId="18" fillId="0" borderId="20" xfId="0" applyNumberFormat="1" applyFont="1" applyBorder="1" applyAlignment="1">
      <alignment horizontal="center" vertical="center"/>
    </xf>
    <xf numFmtId="2" fontId="18" fillId="0" borderId="34" xfId="0" applyNumberFormat="1" applyFont="1" applyBorder="1" applyAlignment="1">
      <alignment horizontal="center" vertical="center"/>
    </xf>
    <xf numFmtId="4" fontId="19" fillId="0" borderId="9" xfId="0" applyNumberFormat="1" applyFont="1" applyBorder="1" applyAlignment="1">
      <alignment horizontal="center"/>
    </xf>
    <xf numFmtId="0" fontId="19" fillId="0" borderId="0" xfId="0" applyFont="1"/>
    <xf numFmtId="0" fontId="3" fillId="0" borderId="0" xfId="0" applyFont="1" applyBorder="1"/>
    <xf numFmtId="3" fontId="3" fillId="0" borderId="0" xfId="0" applyNumberFormat="1" applyFont="1" applyBorder="1" applyAlignment="1">
      <alignment horizontal="center"/>
    </xf>
    <xf numFmtId="3" fontId="3" fillId="0" borderId="0" xfId="0" applyNumberFormat="1" applyFont="1" applyBorder="1"/>
    <xf numFmtId="3" fontId="18" fillId="0" borderId="20" xfId="0" applyNumberFormat="1" applyFont="1" applyBorder="1" applyAlignment="1">
      <alignment horizontal="center" vertical="center"/>
    </xf>
    <xf numFmtId="3" fontId="18" fillId="0" borderId="34" xfId="0" applyNumberFormat="1" applyFont="1" applyBorder="1" applyAlignment="1">
      <alignment horizontal="center" vertical="center"/>
    </xf>
    <xf numFmtId="3" fontId="19" fillId="0" borderId="9" xfId="0" applyNumberFormat="1" applyFont="1" applyBorder="1" applyAlignment="1">
      <alignment horizontal="center"/>
    </xf>
    <xf numFmtId="3" fontId="19" fillId="0" borderId="0" xfId="0" applyNumberFormat="1" applyFont="1" applyBorder="1" applyAlignment="1">
      <alignment horizontal="center"/>
    </xf>
    <xf numFmtId="3" fontId="19" fillId="0" borderId="0" xfId="0" applyNumberFormat="1" applyFont="1" applyBorder="1"/>
    <xf numFmtId="164" fontId="18" fillId="0" borderId="20" xfId="0" applyNumberFormat="1" applyFont="1" applyBorder="1" applyAlignment="1">
      <alignment horizontal="center" vertical="center"/>
    </xf>
    <xf numFmtId="4" fontId="18" fillId="0" borderId="27" xfId="0" applyNumberFormat="1" applyFont="1" applyBorder="1" applyAlignment="1">
      <alignment horizontal="center"/>
    </xf>
    <xf numFmtId="3" fontId="18" fillId="0" borderId="27" xfId="0" applyNumberFormat="1" applyFont="1" applyBorder="1" applyAlignment="1">
      <alignment horizontal="center"/>
    </xf>
    <xf numFmtId="0" fontId="19" fillId="0" borderId="0" xfId="0" applyFont="1" applyFill="1"/>
    <xf numFmtId="0" fontId="18" fillId="0" borderId="0" xfId="0" applyFont="1"/>
    <xf numFmtId="4" fontId="19" fillId="0" borderId="0" xfId="0" applyNumberFormat="1" applyFont="1" applyFill="1"/>
    <xf numFmtId="3" fontId="19" fillId="0" borderId="0" xfId="0" applyNumberFormat="1" applyFont="1" applyFill="1"/>
    <xf numFmtId="1" fontId="19" fillId="0" borderId="0" xfId="0" applyNumberFormat="1" applyFont="1" applyFill="1"/>
    <xf numFmtId="164" fontId="19" fillId="0" borderId="0" xfId="0" applyNumberFormat="1" applyFont="1" applyFill="1"/>
    <xf numFmtId="164" fontId="20" fillId="0" borderId="0" xfId="0" applyNumberFormat="1" applyFont="1" applyFill="1"/>
    <xf numFmtId="9" fontId="19" fillId="0" borderId="0" xfId="0" applyNumberFormat="1" applyFont="1" applyFill="1"/>
    <xf numFmtId="3" fontId="19" fillId="0" borderId="0" xfId="0" applyNumberFormat="1" applyFont="1" applyFill="1" applyAlignment="1">
      <alignment horizontal="left"/>
    </xf>
    <xf numFmtId="2" fontId="19" fillId="0" borderId="0" xfId="0" applyNumberFormat="1" applyFont="1" applyFill="1"/>
    <xf numFmtId="0" fontId="0" fillId="0" borderId="0" xfId="0" applyAlignment="1">
      <alignment wrapText="1"/>
    </xf>
    <xf numFmtId="0" fontId="0" fillId="0" borderId="0" xfId="0" applyAlignment="1">
      <alignment horizontal="left" wrapText="1"/>
    </xf>
    <xf numFmtId="0" fontId="2" fillId="0" borderId="17" xfId="0" applyFont="1" applyBorder="1" applyAlignment="1">
      <alignment vertical="center"/>
    </xf>
    <xf numFmtId="0" fontId="0" fillId="0" borderId="1" xfId="0" applyBorder="1" applyAlignment="1">
      <alignment vertical="center"/>
    </xf>
    <xf numFmtId="0" fontId="4" fillId="0" borderId="4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xf>
    <xf numFmtId="0" fontId="4" fillId="0" borderId="42" xfId="0" applyFont="1" applyBorder="1" applyAlignment="1">
      <alignment horizontal="center"/>
    </xf>
    <xf numFmtId="0" fontId="4" fillId="0" borderId="50" xfId="0" applyFont="1"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2" fillId="0" borderId="46" xfId="0" applyFont="1" applyBorder="1" applyAlignment="1">
      <alignment horizontal="center"/>
    </xf>
    <xf numFmtId="0" fontId="2" fillId="0" borderId="54" xfId="0" applyFont="1" applyBorder="1" applyAlignment="1">
      <alignment horizontal="center"/>
    </xf>
    <xf numFmtId="0" fontId="2" fillId="0" borderId="55" xfId="0" applyFont="1" applyBorder="1" applyAlignment="1">
      <alignment horizontal="center"/>
    </xf>
    <xf numFmtId="0" fontId="2" fillId="0" borderId="56" xfId="0" applyFont="1" applyBorder="1" applyAlignment="1">
      <alignment horizontal="center"/>
    </xf>
    <xf numFmtId="0" fontId="2" fillId="0" borderId="57" xfId="0" applyFont="1" applyBorder="1" applyAlignment="1">
      <alignment horizontal="center"/>
    </xf>
    <xf numFmtId="0" fontId="2" fillId="0" borderId="58" xfId="0" applyFont="1" applyBorder="1" applyAlignment="1">
      <alignment horizontal="center"/>
    </xf>
    <xf numFmtId="0" fontId="5" fillId="0" borderId="49" xfId="0" applyFont="1" applyBorder="1" applyAlignment="1">
      <alignment horizontal="center"/>
    </xf>
    <xf numFmtId="0" fontId="5" fillId="0" borderId="42" xfId="0" applyFont="1" applyBorder="1" applyAlignment="1">
      <alignment horizontal="center"/>
    </xf>
    <xf numFmtId="0" fontId="5" fillId="0" borderId="50" xfId="0" applyFont="1" applyBorder="1" applyAlignment="1">
      <alignment horizontal="center"/>
    </xf>
    <xf numFmtId="0" fontId="3" fillId="0" borderId="51" xfId="0" applyFont="1" applyBorder="1" applyAlignment="1">
      <alignment horizontal="center"/>
    </xf>
    <xf numFmtId="0" fontId="3" fillId="0" borderId="52" xfId="0" applyFont="1" applyBorder="1" applyAlignment="1">
      <alignment horizontal="center"/>
    </xf>
    <xf numFmtId="0" fontId="3" fillId="0" borderId="53" xfId="0" applyFont="1" applyBorder="1" applyAlignment="1">
      <alignment horizontal="center"/>
    </xf>
    <xf numFmtId="0" fontId="2" fillId="0" borderId="17"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3" fillId="0" borderId="51" xfId="0" applyFont="1" applyFill="1" applyBorder="1" applyAlignment="1">
      <alignment horizontal="center"/>
    </xf>
    <xf numFmtId="0" fontId="3" fillId="0" borderId="52" xfId="0" applyFont="1" applyFill="1" applyBorder="1" applyAlignment="1">
      <alignment horizontal="center"/>
    </xf>
    <xf numFmtId="0" fontId="3" fillId="0" borderId="53" xfId="0" applyFont="1" applyFill="1" applyBorder="1" applyAlignment="1">
      <alignment horizontal="center"/>
    </xf>
    <xf numFmtId="0" fontId="13" fillId="0" borderId="17" xfId="0" applyFont="1" applyBorder="1" applyAlignment="1">
      <alignment horizontal="left" vertical="center"/>
    </xf>
    <xf numFmtId="0" fontId="13" fillId="0" borderId="2" xfId="0" applyFont="1" applyBorder="1" applyAlignment="1">
      <alignment horizontal="left" vertical="center"/>
    </xf>
    <xf numFmtId="0" fontId="13" fillId="0" borderId="1" xfId="0" applyFont="1" applyBorder="1" applyAlignment="1">
      <alignment horizontal="left" vertical="center"/>
    </xf>
    <xf numFmtId="0" fontId="4" fillId="0" borderId="49" xfId="0" applyFont="1" applyFill="1" applyBorder="1" applyAlignment="1">
      <alignment horizontal="center"/>
    </xf>
    <xf numFmtId="0" fontId="4" fillId="0" borderId="42" xfId="0" applyFont="1" applyFill="1" applyBorder="1" applyAlignment="1">
      <alignment horizontal="center"/>
    </xf>
    <xf numFmtId="0" fontId="4" fillId="0" borderId="50" xfId="0" applyFont="1" applyFill="1" applyBorder="1" applyAlignment="1">
      <alignment horizontal="center"/>
    </xf>
    <xf numFmtId="0" fontId="12" fillId="0" borderId="49" xfId="0" applyFont="1" applyBorder="1" applyAlignment="1">
      <alignment horizontal="center"/>
    </xf>
    <xf numFmtId="0" fontId="12" fillId="0" borderId="42" xfId="0" applyFont="1" applyBorder="1" applyAlignment="1">
      <alignment horizontal="center"/>
    </xf>
    <xf numFmtId="0" fontId="12" fillId="0" borderId="50" xfId="0" applyFont="1" applyBorder="1" applyAlignment="1">
      <alignment horizontal="center"/>
    </xf>
    <xf numFmtId="0" fontId="12" fillId="0" borderId="45"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0" fontId="11" fillId="0" borderId="51" xfId="0" applyFont="1" applyBorder="1" applyAlignment="1">
      <alignment horizontal="center"/>
    </xf>
    <xf numFmtId="0" fontId="11" fillId="0" borderId="52" xfId="0" applyFont="1" applyBorder="1" applyAlignment="1">
      <alignment horizontal="center"/>
    </xf>
    <xf numFmtId="0" fontId="11" fillId="0" borderId="53" xfId="0" applyFont="1" applyBorder="1" applyAlignment="1">
      <alignment horizontal="center"/>
    </xf>
    <xf numFmtId="0" fontId="11" fillId="0" borderId="51" xfId="0" applyFont="1" applyFill="1" applyBorder="1" applyAlignment="1">
      <alignment horizontal="center"/>
    </xf>
    <xf numFmtId="0" fontId="11" fillId="0" borderId="52" xfId="0" applyFont="1" applyFill="1" applyBorder="1" applyAlignment="1">
      <alignment horizontal="center"/>
    </xf>
    <xf numFmtId="0" fontId="11" fillId="0" borderId="53" xfId="0" applyFont="1" applyFill="1" applyBorder="1" applyAlignment="1">
      <alignment horizontal="center"/>
    </xf>
    <xf numFmtId="0" fontId="19" fillId="0" borderId="0" xfId="0" applyFont="1" applyAlignment="1">
      <alignment horizontal="center"/>
    </xf>
    <xf numFmtId="0" fontId="19" fillId="0"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875519828119706"/>
          <c:y val="7.1669017868882523E-2"/>
          <c:w val="0.64064473421565549"/>
          <c:h val="0.63502083274521492"/>
        </c:manualLayout>
      </c:layout>
      <c:barChart>
        <c:barDir val="col"/>
        <c:grouping val="stacked"/>
        <c:varyColors val="0"/>
        <c:ser>
          <c:idx val="0"/>
          <c:order val="0"/>
          <c:tx>
            <c:strRef>
              <c:f>' '!$A$41</c:f>
              <c:strCache>
                <c:ptCount val="1"/>
                <c:pt idx="0">
                  <c:v>VPA core</c:v>
                </c:pt>
              </c:strCache>
            </c:strRef>
          </c:tx>
          <c:spPr>
            <a:solidFill>
              <a:srgbClr val="00FF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'!$B$41:$BB$41</c:f>
              <c:numCache>
                <c:formatCode>#,##0.00</c:formatCode>
                <c:ptCount val="37"/>
                <c:pt idx="0">
                  <c:v>1.7770732432885719</c:v>
                </c:pt>
                <c:pt idx="1">
                  <c:v>1.7770732432885719</c:v>
                </c:pt>
                <c:pt idx="2">
                  <c:v>2.0652050638038886</c:v>
                </c:pt>
                <c:pt idx="3">
                  <c:v>2.2930273272138839</c:v>
                </c:pt>
                <c:pt idx="4">
                  <c:v>2.4281809619947525</c:v>
                </c:pt>
                <c:pt idx="5">
                  <c:v>2.6270460523846673</c:v>
                </c:pt>
                <c:pt idx="6">
                  <c:v>2.6532214959663323</c:v>
                </c:pt>
                <c:pt idx="7">
                  <c:v>2.9502014187818455</c:v>
                </c:pt>
                <c:pt idx="8">
                  <c:v>2.7602095729933973</c:v>
                </c:pt>
                <c:pt idx="9">
                  <c:v>2.0306720848297775</c:v>
                </c:pt>
                <c:pt idx="10">
                  <c:v>2.906945984275239</c:v>
                </c:pt>
                <c:pt idx="11">
                  <c:v>3.4802519735610433</c:v>
                </c:pt>
                <c:pt idx="12">
                  <c:v>3.1230341370232009</c:v>
                </c:pt>
                <c:pt idx="13">
                  <c:v>3.2196733675822493</c:v>
                </c:pt>
                <c:pt idx="14">
                  <c:v>4.0246794026032218</c:v>
                </c:pt>
                <c:pt idx="15">
                  <c:v>3.752227328100485</c:v>
                </c:pt>
                <c:pt idx="16">
                  <c:v>3.819143235002437</c:v>
                </c:pt>
                <c:pt idx="17">
                  <c:v>2.9870798423077787</c:v>
                </c:pt>
              </c:numCache>
            </c:numRef>
          </c:val>
          <c:extLst>
            <c:ext xmlns:c16="http://schemas.microsoft.com/office/drawing/2014/chart" uri="{C3380CC4-5D6E-409C-BE32-E72D297353CC}">
              <c16:uniqueId val="{00000000-0E8C-451B-B56F-1BBFDE1C7098}"/>
            </c:ext>
          </c:extLst>
        </c:ser>
        <c:ser>
          <c:idx val="1"/>
          <c:order val="1"/>
          <c:tx>
            <c:strRef>
              <c:f>' '!$A$42</c:f>
              <c:strCache>
                <c:ptCount val="1"/>
                <c:pt idx="0">
                  <c:v>Other Timber Sector</c:v>
                </c:pt>
              </c:strCache>
            </c:strRef>
          </c:tx>
          <c:spPr>
            <a:solidFill>
              <a:srgbClr val="8080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'!$B$42:$BB$42</c:f>
              <c:numCache>
                <c:formatCode>#,##0.00</c:formatCode>
                <c:ptCount val="37"/>
                <c:pt idx="0">
                  <c:v>0.26566165424068511</c:v>
                </c:pt>
                <c:pt idx="1">
                  <c:v>5.7352848325686878E-3</c:v>
                </c:pt>
                <c:pt idx="2">
                  <c:v>1.7169459275758747E-3</c:v>
                </c:pt>
                <c:pt idx="3">
                  <c:v>1.9097947877555477E-3</c:v>
                </c:pt>
                <c:pt idx="4">
                  <c:v>3.03232834999978E-3</c:v>
                </c:pt>
                <c:pt idx="5">
                  <c:v>2.3203858299991609E-3</c:v>
                </c:pt>
                <c:pt idx="6">
                  <c:v>1.3690935578791752E-3</c:v>
                </c:pt>
                <c:pt idx="7">
                  <c:v>3.7199329879484822E-3</c:v>
                </c:pt>
                <c:pt idx="8">
                  <c:v>5.0173053892850206E-3</c:v>
                </c:pt>
                <c:pt idx="9">
                  <c:v>6.9299997873235597E-3</c:v>
                </c:pt>
                <c:pt idx="10">
                  <c:v>8.0247489708784592E-3</c:v>
                </c:pt>
                <c:pt idx="11">
                  <c:v>1.385044205332342E-2</c:v>
                </c:pt>
                <c:pt idx="12">
                  <c:v>1.040376291614864E-2</c:v>
                </c:pt>
                <c:pt idx="13">
                  <c:v>8.912916233335455E-3</c:v>
                </c:pt>
                <c:pt idx="14">
                  <c:v>8.8982208428767251E-3</c:v>
                </c:pt>
                <c:pt idx="15">
                  <c:v>1.2112911887778743E-2</c:v>
                </c:pt>
                <c:pt idx="16">
                  <c:v>1.4274048428807529E-2</c:v>
                </c:pt>
                <c:pt idx="17">
                  <c:v>9.9631865133336106E-3</c:v>
                </c:pt>
              </c:numCache>
            </c:numRef>
          </c:val>
          <c:extLst>
            <c:ext xmlns:c16="http://schemas.microsoft.com/office/drawing/2014/chart" uri="{C3380CC4-5D6E-409C-BE32-E72D297353CC}">
              <c16:uniqueId val="{00000001-0E8C-451B-B56F-1BBFDE1C7098}"/>
            </c:ext>
          </c:extLst>
        </c:ser>
        <c:ser>
          <c:idx val="2"/>
          <c:order val="2"/>
          <c:tx>
            <c:strRef>
              <c:f>' '!$A$43</c:f>
              <c:strCache>
                <c:ptCount val="1"/>
                <c:pt idx="0">
                  <c:v>Paper Sector</c:v>
                </c:pt>
              </c:strCache>
            </c:strRef>
          </c:tx>
          <c:spPr>
            <a:solidFill>
              <a:srgbClr val="FF00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'!$B$43:$BB$43</c:f>
              <c:numCache>
                <c:formatCode>#,##0.00</c:formatCode>
                <c:ptCount val="37"/>
                <c:pt idx="0">
                  <c:v>7.0080079999999989E-2</c:v>
                </c:pt>
                <c:pt idx="1">
                  <c:v>0.13399707999999999</c:v>
                </c:pt>
                <c:pt idx="2">
                  <c:v>7.8730609999999993E-2</c:v>
                </c:pt>
                <c:pt idx="3">
                  <c:v>6.6066349999999996E-2</c:v>
                </c:pt>
                <c:pt idx="4">
                  <c:v>6.4604469999999997E-2</c:v>
                </c:pt>
                <c:pt idx="5">
                  <c:v>7.226806999999999E-2</c:v>
                </c:pt>
                <c:pt idx="6">
                  <c:v>4.7432750959999999E-2</c:v>
                </c:pt>
                <c:pt idx="7">
                  <c:v>5.3028569999999997E-2</c:v>
                </c:pt>
                <c:pt idx="8">
                  <c:v>2.006382E-2</c:v>
                </c:pt>
                <c:pt idx="9">
                  <c:v>5.3054329999999997E-2</c:v>
                </c:pt>
                <c:pt idx="10">
                  <c:v>2.4831062199999997E-2</c:v>
                </c:pt>
                <c:pt idx="11">
                  <c:v>1.6959160399999996E-2</c:v>
                </c:pt>
                <c:pt idx="12">
                  <c:v>9.063852419999999E-3</c:v>
                </c:pt>
                <c:pt idx="13">
                  <c:v>0</c:v>
                </c:pt>
                <c:pt idx="14">
                  <c:v>0</c:v>
                </c:pt>
                <c:pt idx="15">
                  <c:v>0</c:v>
                </c:pt>
                <c:pt idx="16">
                  <c:v>0</c:v>
                </c:pt>
                <c:pt idx="17">
                  <c:v>0</c:v>
                </c:pt>
              </c:numCache>
            </c:numRef>
          </c:val>
          <c:extLst>
            <c:ext xmlns:c16="http://schemas.microsoft.com/office/drawing/2014/chart" uri="{C3380CC4-5D6E-409C-BE32-E72D297353CC}">
              <c16:uniqueId val="{00000002-0E8C-451B-B56F-1BBFDE1C7098}"/>
            </c:ext>
          </c:extLst>
        </c:ser>
        <c:ser>
          <c:idx val="3"/>
          <c:order val="3"/>
          <c:tx>
            <c:strRef>
              <c:f>' '!$A$44</c:f>
              <c:strCache>
                <c:ptCount val="1"/>
              </c:strCache>
            </c:strRef>
          </c:tx>
          <c:spPr>
            <a:noFill/>
            <a:ln w="25400">
              <a:noFill/>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'!$B$44:$BB$44</c:f>
              <c:numCache>
                <c:formatCode>#,##0</c:formatCode>
                <c:ptCount val="37"/>
              </c:numCache>
            </c:numRef>
          </c:val>
          <c:extLst>
            <c:ext xmlns:c16="http://schemas.microsoft.com/office/drawing/2014/chart" uri="{C3380CC4-5D6E-409C-BE32-E72D297353CC}">
              <c16:uniqueId val="{00000003-0E8C-451B-B56F-1BBFDE1C7098}"/>
            </c:ext>
          </c:extLst>
        </c:ser>
        <c:ser>
          <c:idx val="5"/>
          <c:order val="4"/>
          <c:tx>
            <c:strRef>
              <c:f>' '!$A$45</c:f>
              <c:strCache>
                <c:ptCount val="1"/>
              </c:strCache>
            </c:strRef>
          </c:tx>
          <c:spPr>
            <a:noFill/>
            <a:ln w="25400">
              <a:noFill/>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'!$B$45:$BB$45</c:f>
              <c:numCache>
                <c:formatCode>#,##0</c:formatCode>
                <c:ptCount val="37"/>
              </c:numCache>
            </c:numRef>
          </c:val>
          <c:extLst>
            <c:ext xmlns:c16="http://schemas.microsoft.com/office/drawing/2014/chart" uri="{C3380CC4-5D6E-409C-BE32-E72D297353CC}">
              <c16:uniqueId val="{00000004-0E8C-451B-B56F-1BBFDE1C7098}"/>
            </c:ext>
          </c:extLst>
        </c:ser>
        <c:ser>
          <c:idx val="6"/>
          <c:order val="5"/>
          <c:tx>
            <c:strRef>
              <c:f>' '!$A$46</c:f>
              <c:strCache>
                <c:ptCount val="1"/>
              </c:strCache>
            </c:strRef>
          </c:tx>
          <c:spPr>
            <a:noFill/>
            <a:ln w="25400">
              <a:noFill/>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'!$B$46:$BB$46</c:f>
              <c:numCache>
                <c:formatCode>#,##0</c:formatCode>
                <c:ptCount val="37"/>
              </c:numCache>
            </c:numRef>
          </c:val>
          <c:extLst>
            <c:ext xmlns:c16="http://schemas.microsoft.com/office/drawing/2014/chart" uri="{C3380CC4-5D6E-409C-BE32-E72D297353CC}">
              <c16:uniqueId val="{00000005-0E8C-451B-B56F-1BBFDE1C7098}"/>
            </c:ext>
          </c:extLst>
        </c:ser>
        <c:dLbls>
          <c:showLegendKey val="0"/>
          <c:showVal val="0"/>
          <c:showCatName val="0"/>
          <c:showSerName val="0"/>
          <c:showPercent val="0"/>
          <c:showBubbleSize val="0"/>
        </c:dLbls>
        <c:gapWidth val="0"/>
        <c:overlap val="100"/>
        <c:axId val="2136461568"/>
        <c:axId val="1"/>
      </c:barChart>
      <c:barChart>
        <c:barDir val="col"/>
        <c:grouping val="stacked"/>
        <c:varyColors val="0"/>
        <c:ser>
          <c:idx val="4"/>
          <c:order val="6"/>
          <c:tx>
            <c:strRef>
              <c:f>' '!$A$47</c:f>
              <c:strCache>
                <c:ptCount val="1"/>
                <c:pt idx="0">
                  <c:v>VPA core</c:v>
                </c:pt>
              </c:strCache>
            </c:strRef>
          </c:tx>
          <c:spPr>
            <a:solidFill>
              <a:srgbClr val="00FF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'!$B$47:$BB$47</c:f>
              <c:numCache>
                <c:formatCode>General</c:formatCode>
                <c:ptCount val="37"/>
                <c:pt idx="19" formatCode="0">
                  <c:v>268.32881789203304</c:v>
                </c:pt>
                <c:pt idx="20" formatCode="0">
                  <c:v>202.1443866004561</c:v>
                </c:pt>
                <c:pt idx="21" formatCode="0">
                  <c:v>229.59749761555628</c:v>
                </c:pt>
                <c:pt idx="22" formatCode="0">
                  <c:v>269.66941964729205</c:v>
                </c:pt>
                <c:pt idx="23" formatCode="0">
                  <c:v>358.44231952239056</c:v>
                </c:pt>
                <c:pt idx="24" formatCode="0">
                  <c:v>404.29767501751621</c:v>
                </c:pt>
                <c:pt idx="25" formatCode="0">
                  <c:v>465.70235973323855</c:v>
                </c:pt>
                <c:pt idx="26" formatCode="0">
                  <c:v>563.13742072714115</c:v>
                </c:pt>
                <c:pt idx="27" formatCode="0">
                  <c:v>555.73256173931338</c:v>
                </c:pt>
                <c:pt idx="28" formatCode="0">
                  <c:v>365.70529882638192</c:v>
                </c:pt>
                <c:pt idx="29" formatCode="0">
                  <c:v>608.55739232589531</c:v>
                </c:pt>
                <c:pt idx="30" formatCode="0">
                  <c:v>771.55639936048794</c:v>
                </c:pt>
                <c:pt idx="31" formatCode="0">
                  <c:v>674.26081688726549</c:v>
                </c:pt>
                <c:pt idx="32" formatCode="0">
                  <c:v>764.65886693669529</c:v>
                </c:pt>
                <c:pt idx="33" formatCode="0">
                  <c:v>989.39185988419501</c:v>
                </c:pt>
                <c:pt idx="34" formatCode="0">
                  <c:v>843.18509795150612</c:v>
                </c:pt>
                <c:pt idx="35" formatCode="0">
                  <c:v>723.32176530072479</c:v>
                </c:pt>
                <c:pt idx="36" formatCode="0">
                  <c:v>722.3105429000816</c:v>
                </c:pt>
              </c:numCache>
            </c:numRef>
          </c:val>
          <c:extLst>
            <c:ext xmlns:c16="http://schemas.microsoft.com/office/drawing/2014/chart" uri="{C3380CC4-5D6E-409C-BE32-E72D297353CC}">
              <c16:uniqueId val="{00000006-0E8C-451B-B56F-1BBFDE1C7098}"/>
            </c:ext>
          </c:extLst>
        </c:ser>
        <c:ser>
          <c:idx val="10"/>
          <c:order val="7"/>
          <c:tx>
            <c:strRef>
              <c:f>' '!$A$48</c:f>
              <c:strCache>
                <c:ptCount val="1"/>
                <c:pt idx="0">
                  <c:v>Other Timber Sector</c:v>
                </c:pt>
              </c:strCache>
            </c:strRef>
          </c:tx>
          <c:spPr>
            <a:solidFill>
              <a:srgbClr val="8080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'!$B$48:$BB$48</c:f>
              <c:numCache>
                <c:formatCode>General</c:formatCode>
                <c:ptCount val="37"/>
                <c:pt idx="19" formatCode="0">
                  <c:v>1.6425255768270404</c:v>
                </c:pt>
                <c:pt idx="20" formatCode="0">
                  <c:v>2.2420058182305809</c:v>
                </c:pt>
                <c:pt idx="21" formatCode="0">
                  <c:v>0.58769140960001209</c:v>
                </c:pt>
                <c:pt idx="22" formatCode="0">
                  <c:v>0.75138380899539925</c:v>
                </c:pt>
                <c:pt idx="23" formatCode="0">
                  <c:v>1.108205041579879</c:v>
                </c:pt>
                <c:pt idx="24" formatCode="0">
                  <c:v>1.0608995880290308</c:v>
                </c:pt>
                <c:pt idx="25" formatCode="0">
                  <c:v>1.7224641503999578</c:v>
                </c:pt>
                <c:pt idx="26" formatCode="0">
                  <c:v>4.6394881649534909</c:v>
                </c:pt>
                <c:pt idx="27" formatCode="0">
                  <c:v>7.8210983199770681</c:v>
                </c:pt>
                <c:pt idx="28" formatCode="0">
                  <c:v>9.6744976741314304</c:v>
                </c:pt>
                <c:pt idx="29" formatCode="0">
                  <c:v>11.663767217990198</c:v>
                </c:pt>
                <c:pt idx="30" formatCode="0">
                  <c:v>15.921745221214678</c:v>
                </c:pt>
                <c:pt idx="31" formatCode="0">
                  <c:v>14.410499789942151</c:v>
                </c:pt>
                <c:pt idx="32" formatCode="0">
                  <c:v>11.919997100700016</c:v>
                </c:pt>
                <c:pt idx="33" formatCode="0">
                  <c:v>12.990242351851521</c:v>
                </c:pt>
                <c:pt idx="34" formatCode="0">
                  <c:v>18.391878768499964</c:v>
                </c:pt>
                <c:pt idx="35" formatCode="0">
                  <c:v>21.080614800399985</c:v>
                </c:pt>
                <c:pt idx="36" formatCode="0">
                  <c:v>16.354859729192299</c:v>
                </c:pt>
              </c:numCache>
            </c:numRef>
          </c:val>
          <c:extLst>
            <c:ext xmlns:c16="http://schemas.microsoft.com/office/drawing/2014/chart" uri="{C3380CC4-5D6E-409C-BE32-E72D297353CC}">
              <c16:uniqueId val="{00000007-0E8C-451B-B56F-1BBFDE1C7098}"/>
            </c:ext>
          </c:extLst>
        </c:ser>
        <c:ser>
          <c:idx val="11"/>
          <c:order val="8"/>
          <c:tx>
            <c:strRef>
              <c:f>' '!$A$49</c:f>
              <c:strCache>
                <c:ptCount val="1"/>
                <c:pt idx="0">
                  <c:v>Paper Sector</c:v>
                </c:pt>
              </c:strCache>
            </c:strRef>
          </c:tx>
          <c:spPr>
            <a:solidFill>
              <a:srgbClr val="FF0000"/>
            </a:solidFill>
            <a:ln w="12700">
              <a:solidFill>
                <a:srgbClr val="000000"/>
              </a:solidFill>
              <a:prstDash val="solid"/>
            </a:ln>
          </c:spPr>
          <c:invertIfNegative val="0"/>
          <c:cat>
            <c:numRef>
              <c:f>' '!$B$40:$BB$40</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'!$B$49:$BB$49</c:f>
              <c:numCache>
                <c:formatCode>General</c:formatCode>
                <c:ptCount val="37"/>
                <c:pt idx="19" formatCode="0">
                  <c:v>5.8858616024762043</c:v>
                </c:pt>
                <c:pt idx="20" formatCode="0">
                  <c:v>9.1660556128082433</c:v>
                </c:pt>
                <c:pt idx="21" formatCode="0">
                  <c:v>6.5159577164153824</c:v>
                </c:pt>
                <c:pt idx="22" formatCode="0">
                  <c:v>7.1938343132014966</c:v>
                </c:pt>
                <c:pt idx="23" formatCode="0">
                  <c:v>7.4126595388277297</c:v>
                </c:pt>
                <c:pt idx="24" formatCode="0">
                  <c:v>7.298162420168067</c:v>
                </c:pt>
                <c:pt idx="25" formatCode="0">
                  <c:v>5.2063080476647023</c:v>
                </c:pt>
                <c:pt idx="26" formatCode="0">
                  <c:v>5.6169081953488362</c:v>
                </c:pt>
                <c:pt idx="27" formatCode="0">
                  <c:v>2.5761720459166941</c:v>
                </c:pt>
                <c:pt idx="28" formatCode="0">
                  <c:v>6.8478109436857446</c:v>
                </c:pt>
                <c:pt idx="29" formatCode="0">
                  <c:v>3.2971663696797089</c:v>
                </c:pt>
                <c:pt idx="30" formatCode="0">
                  <c:v>2.305830495406016</c:v>
                </c:pt>
                <c:pt idx="31" formatCode="0">
                  <c:v>1.2770579020991055</c:v>
                </c:pt>
                <c:pt idx="32" formatCode="0">
                  <c:v>0</c:v>
                </c:pt>
                <c:pt idx="33" formatCode="0">
                  <c:v>0</c:v>
                </c:pt>
                <c:pt idx="34" formatCode="0">
                  <c:v>0</c:v>
                </c:pt>
                <c:pt idx="35" formatCode="0">
                  <c:v>0</c:v>
                </c:pt>
                <c:pt idx="36" formatCode="0">
                  <c:v>0</c:v>
                </c:pt>
              </c:numCache>
            </c:numRef>
          </c:val>
          <c:extLst>
            <c:ext xmlns:c16="http://schemas.microsoft.com/office/drawing/2014/chart" uri="{C3380CC4-5D6E-409C-BE32-E72D297353CC}">
              <c16:uniqueId val="{00000008-0E8C-451B-B56F-1BBFDE1C7098}"/>
            </c:ext>
          </c:extLst>
        </c:ser>
        <c:dLbls>
          <c:showLegendKey val="0"/>
          <c:showVal val="0"/>
          <c:showCatName val="0"/>
          <c:showSerName val="0"/>
          <c:showPercent val="0"/>
          <c:showBubbleSize val="0"/>
        </c:dLbls>
        <c:gapWidth val="0"/>
        <c:overlap val="100"/>
        <c:axId val="3"/>
        <c:axId val="4"/>
      </c:barChart>
      <c:catAx>
        <c:axId val="2136461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3.333436015431053E-2"/>
              <c:y val="0.1500049211209169"/>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213646156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0000FF"/>
                    </a:solidFill>
                    <a:latin typeface="Arial"/>
                    <a:cs typeface="Arial"/>
                  </a:rPr>
                  <a:t> (US$ million, cif, nominal) </a:t>
                </a:r>
                <a:r>
                  <a:rPr lang="en-GB" sz="1050" b="0" i="0" u="none" strike="noStrike" baseline="0">
                    <a:solidFill>
                      <a:srgbClr val="FFFFFF"/>
                    </a:solidFill>
                    <a:latin typeface="Arial"/>
                    <a:cs typeface="Arial"/>
                  </a:rPr>
                  <a:t>)</a:t>
                </a:r>
              </a:p>
            </c:rich>
          </c:tx>
          <c:layout>
            <c:manualLayout>
              <c:xMode val="edge"/>
              <c:yMode val="edge"/>
              <c:x val="0.90002772416638432"/>
              <c:y val="0.1616719705414326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3.5417757663954941E-2"/>
          <c:y val="0.91002985480022924"/>
          <c:w val="0.91044471171460628"/>
          <c:h val="6.5002132485730654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92199330048588"/>
          <c:y val="7.1788636658678517E-2"/>
          <c:w val="0.66981229935067721"/>
          <c:h val="0.64108922039378025"/>
        </c:manualLayout>
      </c:layout>
      <c:barChart>
        <c:barDir val="col"/>
        <c:grouping val="stacked"/>
        <c:varyColors val="0"/>
        <c:ser>
          <c:idx val="0"/>
          <c:order val="0"/>
          <c:tx>
            <c:strRef>
              <c:f>' '!$A$74</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'!$B$74:$BB$74</c:f>
              <c:numCache>
                <c:formatCode>#,##0.0</c:formatCode>
                <c:ptCount val="37"/>
                <c:pt idx="0">
                  <c:v>1.9404234434000001</c:v>
                </c:pt>
                <c:pt idx="1">
                  <c:v>1.6303631046666667</c:v>
                </c:pt>
                <c:pt idx="2">
                  <c:v>1.8600420779999998</c:v>
                </c:pt>
                <c:pt idx="3">
                  <c:v>2.0884831735500002</c:v>
                </c:pt>
                <c:pt idx="4">
                  <c:v>2.2090847473999999</c:v>
                </c:pt>
                <c:pt idx="5">
                  <c:v>2.4073355564001506</c:v>
                </c:pt>
                <c:pt idx="6">
                  <c:v>2.4673977854000002</c:v>
                </c:pt>
                <c:pt idx="7">
                  <c:v>2.8008194226363639</c:v>
                </c:pt>
                <c:pt idx="8">
                  <c:v>2.6234587087652175</c:v>
                </c:pt>
                <c:pt idx="9">
                  <c:v>1.9429713062444443</c:v>
                </c:pt>
                <c:pt idx="10">
                  <c:v>2.8311456023619046</c:v>
                </c:pt>
                <c:pt idx="11">
                  <c:v>3.3774824739130427</c:v>
                </c:pt>
                <c:pt idx="12">
                  <c:v>3.0499483216666667</c:v>
                </c:pt>
                <c:pt idx="13">
                  <c:v>3.1229531571420281</c:v>
                </c:pt>
                <c:pt idx="14">
                  <c:v>3.943368139013014</c:v>
                </c:pt>
                <c:pt idx="15">
                  <c:v>3.6654072869614271</c:v>
                </c:pt>
                <c:pt idx="16">
                  <c:v>3.7324610173797939</c:v>
                </c:pt>
                <c:pt idx="17">
                  <c:v>2.9083169739930801</c:v>
                </c:pt>
              </c:numCache>
            </c:numRef>
          </c:val>
          <c:extLst>
            <c:ext xmlns:c16="http://schemas.microsoft.com/office/drawing/2014/chart" uri="{C3380CC4-5D6E-409C-BE32-E72D297353CC}">
              <c16:uniqueId val="{00000000-6F79-4321-AEF5-C6DA19934146}"/>
            </c:ext>
          </c:extLst>
        </c:ser>
        <c:ser>
          <c:idx val="1"/>
          <c:order val="1"/>
          <c:tx>
            <c:strRef>
              <c:f>' '!$A$75</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'!$B$75:$BB$75</c:f>
              <c:numCache>
                <c:formatCode>#,##0.0</c:formatCode>
                <c:ptCount val="37"/>
                <c:pt idx="0">
                  <c:v>4.4835618828000003E-2</c:v>
                </c:pt>
                <c:pt idx="1">
                  <c:v>4.6333084979999994E-2</c:v>
                </c:pt>
                <c:pt idx="2">
                  <c:v>5.6273428574999992E-2</c:v>
                </c:pt>
                <c:pt idx="3">
                  <c:v>5.3647374930709681E-2</c:v>
                </c:pt>
                <c:pt idx="4">
                  <c:v>7.971878326141936E-2</c:v>
                </c:pt>
                <c:pt idx="5">
                  <c:v>8.714909182451612E-2</c:v>
                </c:pt>
                <c:pt idx="6">
                  <c:v>8.8239998506332545E-2</c:v>
                </c:pt>
                <c:pt idx="7">
                  <c:v>8.6642514910482346E-2</c:v>
                </c:pt>
                <c:pt idx="8">
                  <c:v>7.8958788228179491E-2</c:v>
                </c:pt>
                <c:pt idx="9">
                  <c:v>5.1379153765333328E-2</c:v>
                </c:pt>
                <c:pt idx="10">
                  <c:v>4.8856421553333335E-2</c:v>
                </c:pt>
                <c:pt idx="11">
                  <c:v>5.9837953448000011E-2</c:v>
                </c:pt>
                <c:pt idx="12">
                  <c:v>3.8121644336533332E-2</c:v>
                </c:pt>
                <c:pt idx="13">
                  <c:v>6.4032128726222215E-2</c:v>
                </c:pt>
                <c:pt idx="14">
                  <c:v>4.9285156090207796E-2</c:v>
                </c:pt>
                <c:pt idx="15">
                  <c:v>5.5382099799057699E-2</c:v>
                </c:pt>
                <c:pt idx="16">
                  <c:v>6.0862786082643422E-2</c:v>
                </c:pt>
                <c:pt idx="17">
                  <c:v>5.7812594434698328E-2</c:v>
                </c:pt>
              </c:numCache>
            </c:numRef>
          </c:val>
          <c:extLst>
            <c:ext xmlns:c16="http://schemas.microsoft.com/office/drawing/2014/chart" uri="{C3380CC4-5D6E-409C-BE32-E72D297353CC}">
              <c16:uniqueId val="{00000001-6F79-4321-AEF5-C6DA19934146}"/>
            </c:ext>
          </c:extLst>
        </c:ser>
        <c:ser>
          <c:idx val="2"/>
          <c:order val="2"/>
          <c:tx>
            <c:strRef>
              <c:f>' '!$A$76</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'!$B$76:$BB$76</c:f>
              <c:numCache>
                <c:formatCode>#,##0.0</c:formatCode>
                <c:ptCount val="37"/>
                <c:pt idx="0">
                  <c:v>5.1646562744444444E-2</c:v>
                </c:pt>
                <c:pt idx="1">
                  <c:v>9.7844057179999999E-2</c:v>
                </c:pt>
                <c:pt idx="2">
                  <c:v>0.14462265728444446</c:v>
                </c:pt>
                <c:pt idx="3">
                  <c:v>0.14387828972444444</c:v>
                </c:pt>
                <c:pt idx="4">
                  <c:v>0.12962796271333332</c:v>
                </c:pt>
                <c:pt idx="5">
                  <c:v>0.12310811435999999</c:v>
                </c:pt>
                <c:pt idx="6">
                  <c:v>8.7733851660000001E-2</c:v>
                </c:pt>
                <c:pt idx="7">
                  <c:v>4.5393819979999993E-2</c:v>
                </c:pt>
                <c:pt idx="8">
                  <c:v>3.8493564899999999E-2</c:v>
                </c:pt>
                <c:pt idx="9">
                  <c:v>1.0347515519999999E-2</c:v>
                </c:pt>
                <c:pt idx="10">
                  <c:v>3.0034553999999996E-3</c:v>
                </c:pt>
                <c:pt idx="11">
                  <c:v>8.8721001599999984E-3</c:v>
                </c:pt>
                <c:pt idx="12">
                  <c:v>1.457914498E-2</c:v>
                </c:pt>
                <c:pt idx="13">
                  <c:v>1.2788304843999999E-2</c:v>
                </c:pt>
                <c:pt idx="14">
                  <c:v>1.521245982E-2</c:v>
                </c:pt>
                <c:pt idx="15">
                  <c:v>1.5784715879999998E-2</c:v>
                </c:pt>
                <c:pt idx="16">
                  <c:v>6.077035619999999E-3</c:v>
                </c:pt>
                <c:pt idx="17">
                  <c:v>3.8013413999999995E-3</c:v>
                </c:pt>
              </c:numCache>
            </c:numRef>
          </c:val>
          <c:extLst>
            <c:ext xmlns:c16="http://schemas.microsoft.com/office/drawing/2014/chart" uri="{C3380CC4-5D6E-409C-BE32-E72D297353CC}">
              <c16:uniqueId val="{00000002-6F79-4321-AEF5-C6DA19934146}"/>
            </c:ext>
          </c:extLst>
        </c:ser>
        <c:ser>
          <c:idx val="3"/>
          <c:order val="3"/>
          <c:tx>
            <c:strRef>
              <c:f>' '!$A$77</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'!$B$77:$BB$77</c:f>
              <c:numCache>
                <c:formatCode>#,##0.0</c:formatCode>
                <c:ptCount val="37"/>
                <c:pt idx="0">
                  <c:v>1.0099391999999999E-3</c:v>
                </c:pt>
                <c:pt idx="1">
                  <c:v>2.5329964619047619E-3</c:v>
                </c:pt>
                <c:pt idx="2">
                  <c:v>4.2668999444444447E-3</c:v>
                </c:pt>
                <c:pt idx="3">
                  <c:v>7.0184890087301582E-3</c:v>
                </c:pt>
                <c:pt idx="4">
                  <c:v>9.74946862E-3</c:v>
                </c:pt>
                <c:pt idx="5">
                  <c:v>9.4532898000000004E-3</c:v>
                </c:pt>
                <c:pt idx="6">
                  <c:v>9.8498603999999986E-3</c:v>
                </c:pt>
                <c:pt idx="7">
                  <c:v>1.7345661254999999E-2</c:v>
                </c:pt>
                <c:pt idx="8">
                  <c:v>1.9298511100000002E-2</c:v>
                </c:pt>
                <c:pt idx="9">
                  <c:v>2.5974109299999999E-2</c:v>
                </c:pt>
                <c:pt idx="10">
                  <c:v>2.3940504959999994E-2</c:v>
                </c:pt>
                <c:pt idx="11">
                  <c:v>3.4059446039999997E-2</c:v>
                </c:pt>
                <c:pt idx="12">
                  <c:v>2.0385026039999997E-2</c:v>
                </c:pt>
                <c:pt idx="13">
                  <c:v>1.989977687E-2</c:v>
                </c:pt>
                <c:pt idx="14">
                  <c:v>1.6813647679999998E-2</c:v>
                </c:pt>
                <c:pt idx="15">
                  <c:v>1.5653225459999996E-2</c:v>
                </c:pt>
                <c:pt idx="16">
                  <c:v>1.9742395919999999E-2</c:v>
                </c:pt>
                <c:pt idx="17">
                  <c:v>1.7148932479999997E-2</c:v>
                </c:pt>
              </c:numCache>
            </c:numRef>
          </c:val>
          <c:extLst>
            <c:ext xmlns:c16="http://schemas.microsoft.com/office/drawing/2014/chart" uri="{C3380CC4-5D6E-409C-BE32-E72D297353CC}">
              <c16:uniqueId val="{00000003-6F79-4321-AEF5-C6DA19934146}"/>
            </c:ext>
          </c:extLst>
        </c:ser>
        <c:ser>
          <c:idx val="5"/>
          <c:order val="4"/>
          <c:tx>
            <c:strRef>
              <c:f>' '!$A$78</c:f>
              <c:strCache>
                <c:ptCount val="1"/>
              </c:strCache>
            </c:strRef>
          </c:tx>
          <c:spPr>
            <a:noFill/>
            <a:ln w="25400">
              <a:noFill/>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'!$B$78:$BB$78</c:f>
              <c:numCache>
                <c:formatCode>#,##0</c:formatCode>
                <c:ptCount val="37"/>
              </c:numCache>
            </c:numRef>
          </c:val>
          <c:extLst>
            <c:ext xmlns:c16="http://schemas.microsoft.com/office/drawing/2014/chart" uri="{C3380CC4-5D6E-409C-BE32-E72D297353CC}">
              <c16:uniqueId val="{00000004-6F79-4321-AEF5-C6DA19934146}"/>
            </c:ext>
          </c:extLst>
        </c:ser>
        <c:ser>
          <c:idx val="6"/>
          <c:order val="5"/>
          <c:tx>
            <c:strRef>
              <c:f>' '!$A$79</c:f>
              <c:strCache>
                <c:ptCount val="1"/>
              </c:strCache>
            </c:strRef>
          </c:tx>
          <c:spPr>
            <a:noFill/>
            <a:ln w="25400">
              <a:noFill/>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'!$B$79:$BB$79</c:f>
              <c:numCache>
                <c:formatCode>#,##0</c:formatCode>
                <c:ptCount val="37"/>
              </c:numCache>
            </c:numRef>
          </c:val>
          <c:extLst>
            <c:ext xmlns:c16="http://schemas.microsoft.com/office/drawing/2014/chart" uri="{C3380CC4-5D6E-409C-BE32-E72D297353CC}">
              <c16:uniqueId val="{00000005-6F79-4321-AEF5-C6DA19934146}"/>
            </c:ext>
          </c:extLst>
        </c:ser>
        <c:dLbls>
          <c:showLegendKey val="0"/>
          <c:showVal val="0"/>
          <c:showCatName val="0"/>
          <c:showSerName val="0"/>
          <c:showPercent val="0"/>
          <c:showBubbleSize val="0"/>
        </c:dLbls>
        <c:gapWidth val="0"/>
        <c:overlap val="100"/>
        <c:axId val="2136461168"/>
        <c:axId val="1"/>
      </c:barChart>
      <c:barChart>
        <c:barDir val="col"/>
        <c:grouping val="stacked"/>
        <c:varyColors val="0"/>
        <c:ser>
          <c:idx val="7"/>
          <c:order val="6"/>
          <c:tx>
            <c:strRef>
              <c:f>' '!$A$80</c:f>
              <c:strCache>
                <c:ptCount val="1"/>
              </c:strCache>
            </c:strRef>
          </c:tx>
          <c:spPr>
            <a:noFill/>
            <a:ln w="25400">
              <a:noFill/>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'!$B$80:$BB$80</c:f>
              <c:numCache>
                <c:formatCode>#,##0</c:formatCode>
                <c:ptCount val="37"/>
              </c:numCache>
            </c:numRef>
          </c:val>
          <c:extLst>
            <c:ext xmlns:c16="http://schemas.microsoft.com/office/drawing/2014/chart" uri="{C3380CC4-5D6E-409C-BE32-E72D297353CC}">
              <c16:uniqueId val="{00000006-6F79-4321-AEF5-C6DA19934146}"/>
            </c:ext>
          </c:extLst>
        </c:ser>
        <c:ser>
          <c:idx val="8"/>
          <c:order val="7"/>
          <c:tx>
            <c:strRef>
              <c:f>' '!$A$81</c:f>
              <c:strCache>
                <c:ptCount val="1"/>
              </c:strCache>
            </c:strRef>
          </c:tx>
          <c:spPr>
            <a:noFill/>
            <a:ln w="25400">
              <a:noFill/>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'!$B$81:$BB$81</c:f>
              <c:numCache>
                <c:formatCode>#,##0</c:formatCode>
                <c:ptCount val="37"/>
              </c:numCache>
            </c:numRef>
          </c:val>
          <c:extLst>
            <c:ext xmlns:c16="http://schemas.microsoft.com/office/drawing/2014/chart" uri="{C3380CC4-5D6E-409C-BE32-E72D297353CC}">
              <c16:uniqueId val="{00000007-6F79-4321-AEF5-C6DA19934146}"/>
            </c:ext>
          </c:extLst>
        </c:ser>
        <c:ser>
          <c:idx val="10"/>
          <c:order val="8"/>
          <c:tx>
            <c:strRef>
              <c:f>' '!$A$82</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'!$B$82:$BB$82</c:f>
              <c:numCache>
                <c:formatCode>General</c:formatCode>
                <c:ptCount val="37"/>
                <c:pt idx="19" formatCode="#,##0">
                  <c:v>251.16710683219279</c:v>
                </c:pt>
                <c:pt idx="20" formatCode="#,##0">
                  <c:v>180.54870225998141</c:v>
                </c:pt>
                <c:pt idx="21" formatCode="#,##0">
                  <c:v>201.96604725929569</c:v>
                </c:pt>
                <c:pt idx="22" formatCode="#,##0">
                  <c:v>237.97863916473074</c:v>
                </c:pt>
                <c:pt idx="23" formatCode="#,##0">
                  <c:v>320.24236871794113</c:v>
                </c:pt>
                <c:pt idx="24" formatCode="#,##0">
                  <c:v>363.04034422614671</c:v>
                </c:pt>
                <c:pt idx="25" formatCode="#,##0">
                  <c:v>425.49013591453706</c:v>
                </c:pt>
                <c:pt idx="26" formatCode="#,##0">
                  <c:v>526.01641172434665</c:v>
                </c:pt>
                <c:pt idx="27" formatCode="#,##0">
                  <c:v>521.12848556351935</c:v>
                </c:pt>
                <c:pt idx="28" formatCode="#,##0">
                  <c:v>342.52041557109243</c:v>
                </c:pt>
                <c:pt idx="29" formatCode="#,##0">
                  <c:v>586.05025873734633</c:v>
                </c:pt>
                <c:pt idx="30" formatCode="#,##0">
                  <c:v>740.82520164910261</c:v>
                </c:pt>
                <c:pt idx="31" formatCode="#,##0">
                  <c:v>649.56175799995253</c:v>
                </c:pt>
                <c:pt idx="32" formatCode="#,##0">
                  <c:v>737.66486663497074</c:v>
                </c:pt>
                <c:pt idx="33" formatCode="#,##0">
                  <c:v>966.51117212599729</c:v>
                </c:pt>
                <c:pt idx="34" formatCode="#,##0">
                  <c:v>822.07093407116236</c:v>
                </c:pt>
                <c:pt idx="35" formatCode="#,##0">
                  <c:v>702.45385755384245</c:v>
                </c:pt>
                <c:pt idx="36" formatCode="#,##0">
                  <c:v>704.46676679366317</c:v>
                </c:pt>
              </c:numCache>
            </c:numRef>
          </c:val>
          <c:extLst>
            <c:ext xmlns:c16="http://schemas.microsoft.com/office/drawing/2014/chart" uri="{C3380CC4-5D6E-409C-BE32-E72D297353CC}">
              <c16:uniqueId val="{00000008-6F79-4321-AEF5-C6DA19934146}"/>
            </c:ext>
          </c:extLst>
        </c:ser>
        <c:ser>
          <c:idx val="11"/>
          <c:order val="9"/>
          <c:tx>
            <c:strRef>
              <c:f>' '!$A$83</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'!$B$83:$BB$83</c:f>
              <c:numCache>
                <c:formatCode>General</c:formatCode>
                <c:ptCount val="37"/>
                <c:pt idx="19" formatCode="#,##0">
                  <c:v>10.956551198465863</c:v>
                </c:pt>
                <c:pt idx="20" formatCode="#,##0">
                  <c:v>11.358522474848673</c:v>
                </c:pt>
                <c:pt idx="21" formatCode="#,##0">
                  <c:v>11.535414570219617</c:v>
                </c:pt>
                <c:pt idx="22" formatCode="#,##0">
                  <c:v>14.476812482561197</c:v>
                </c:pt>
                <c:pt idx="23" formatCode="#,##0">
                  <c:v>16.39072694845418</c:v>
                </c:pt>
                <c:pt idx="24" formatCode="#,##0">
                  <c:v>19.462656717287974</c:v>
                </c:pt>
                <c:pt idx="25" formatCode="#,##0">
                  <c:v>22.028785222135173</c:v>
                </c:pt>
                <c:pt idx="26" formatCode="#,##0">
                  <c:v>23.07612246169429</c:v>
                </c:pt>
                <c:pt idx="27" formatCode="#,##0">
                  <c:v>22.372673899682258</c:v>
                </c:pt>
                <c:pt idx="28" formatCode="#,##0">
                  <c:v>17.048473615669568</c:v>
                </c:pt>
                <c:pt idx="29" formatCode="#,##0">
                  <c:v>16.852459144839603</c:v>
                </c:pt>
                <c:pt idx="30" formatCode="#,##0">
                  <c:v>18.165675053409419</c:v>
                </c:pt>
                <c:pt idx="31" formatCode="#,##0">
                  <c:v>14.410305769247463</c:v>
                </c:pt>
                <c:pt idx="32" formatCode="#,##0">
                  <c:v>16.492684301724708</c:v>
                </c:pt>
                <c:pt idx="33" formatCode="#,##0">
                  <c:v>12.034119758197768</c:v>
                </c:pt>
                <c:pt idx="34" formatCode="#,##0">
                  <c:v>11.982981265844028</c:v>
                </c:pt>
                <c:pt idx="35" formatCode="#,##0">
                  <c:v>12.289918259482082</c:v>
                </c:pt>
                <c:pt idx="36" formatCode="#,##0">
                  <c:v>10.944002487018428</c:v>
                </c:pt>
              </c:numCache>
            </c:numRef>
          </c:val>
          <c:extLst>
            <c:ext xmlns:c16="http://schemas.microsoft.com/office/drawing/2014/chart" uri="{C3380CC4-5D6E-409C-BE32-E72D297353CC}">
              <c16:uniqueId val="{00000009-6F79-4321-AEF5-C6DA19934146}"/>
            </c:ext>
          </c:extLst>
        </c:ser>
        <c:ser>
          <c:idx val="12"/>
          <c:order val="10"/>
          <c:tx>
            <c:strRef>
              <c:f>' '!$A$84</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'!$B$84:$BB$84</c:f>
              <c:numCache>
                <c:formatCode>General</c:formatCode>
                <c:ptCount val="37"/>
                <c:pt idx="19" formatCode="#,##0">
                  <c:v>6.0052538613744284</c:v>
                </c:pt>
                <c:pt idx="20" formatCode="#,##0">
                  <c:v>9.740173865626037</c:v>
                </c:pt>
                <c:pt idx="21" formatCode="#,##0">
                  <c:v>15.286312786040995</c:v>
                </c:pt>
                <c:pt idx="22" formatCode="#,##0">
                  <c:v>15.809766999999999</c:v>
                </c:pt>
                <c:pt idx="23" formatCode="#,##0">
                  <c:v>19.700258855995237</c:v>
                </c:pt>
                <c:pt idx="24" formatCode="#,##0">
                  <c:v>19.490315074081575</c:v>
                </c:pt>
                <c:pt idx="25" formatCode="#,##0">
                  <c:v>15.518376596566245</c:v>
                </c:pt>
                <c:pt idx="26" formatCode="#,##0">
                  <c:v>9.7371427949265517</c:v>
                </c:pt>
                <c:pt idx="27" formatCode="#,##0">
                  <c:v>7.5436573204859778</c:v>
                </c:pt>
                <c:pt idx="28" formatCode="#,##0">
                  <c:v>1.5101504046921146</c:v>
                </c:pt>
                <c:pt idx="29" formatCode="#,##0">
                  <c:v>0.72117493238988084</c:v>
                </c:pt>
                <c:pt idx="30" formatCode="#,##0">
                  <c:v>2.2782601619758847</c:v>
                </c:pt>
                <c:pt idx="31" formatCode="#,##0">
                  <c:v>2.9006061180656229</c:v>
                </c:pt>
                <c:pt idx="32" formatCode="#,##0">
                  <c:v>3.2195269999999998</c:v>
                </c:pt>
                <c:pt idx="33" formatCode="#,##0">
                  <c:v>3.5291939999999999</c:v>
                </c:pt>
                <c:pt idx="34" formatCode="#,##0">
                  <c:v>3.6830496145000002</c:v>
                </c:pt>
                <c:pt idx="35" formatCode="#,##0">
                  <c:v>2.1661654873999998</c:v>
                </c:pt>
                <c:pt idx="36" formatCode="#,##0">
                  <c:v>0.80597261939999998</c:v>
                </c:pt>
              </c:numCache>
            </c:numRef>
          </c:val>
          <c:extLst>
            <c:ext xmlns:c16="http://schemas.microsoft.com/office/drawing/2014/chart" uri="{C3380CC4-5D6E-409C-BE32-E72D297353CC}">
              <c16:uniqueId val="{0000000A-6F79-4321-AEF5-C6DA19934146}"/>
            </c:ext>
          </c:extLst>
        </c:ser>
        <c:ser>
          <c:idx val="13"/>
          <c:order val="11"/>
          <c:tx>
            <c:strRef>
              <c:f>' '!$A$85</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'!$B$73:$BB$73</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'!$B$85:$BB$85</c:f>
              <c:numCache>
                <c:formatCode>General</c:formatCode>
                <c:ptCount val="37"/>
                <c:pt idx="19" formatCode="#,##0">
                  <c:v>0.199906</c:v>
                </c:pt>
                <c:pt idx="20" formatCode="#,##0">
                  <c:v>0.49698799999999993</c:v>
                </c:pt>
                <c:pt idx="21" formatCode="#,##0">
                  <c:v>0.80972299999999997</c:v>
                </c:pt>
                <c:pt idx="22" formatCode="#,##0">
                  <c:v>1.4042009999999998</c:v>
                </c:pt>
                <c:pt idx="23" formatCode="#,##0">
                  <c:v>2.108965</c:v>
                </c:pt>
                <c:pt idx="24" formatCode="#,##0">
                  <c:v>2.3043589999999994</c:v>
                </c:pt>
                <c:pt idx="25" formatCode="#,##0">
                  <c:v>2.6650619999999998</c:v>
                </c:pt>
                <c:pt idx="26" formatCode="#,##0">
                  <c:v>4.3077437461735473</c:v>
                </c:pt>
                <c:pt idx="27" formatCode="#,##0">
                  <c:v>4.6877449556258473</c:v>
                </c:pt>
                <c:pt idx="28" formatCode="#,##0">
                  <c:v>4.6262592349278426</c:v>
                </c:pt>
                <c:pt idx="29" formatCode="#,##0">
                  <c:v>4.9334995113192175</c:v>
                </c:pt>
                <c:pt idx="30" formatCode="#,##0">
                  <c:v>10.287262496</c:v>
                </c:pt>
                <c:pt idx="31" formatCode="#,##0">
                  <c:v>7.388147</c:v>
                </c:pt>
                <c:pt idx="32" formatCode="#,##0">
                  <c:v>7.2817889999999998</c:v>
                </c:pt>
                <c:pt idx="33" formatCode="#,##0">
                  <c:v>7.3173739999999992</c:v>
                </c:pt>
                <c:pt idx="34" formatCode="#,##0">
                  <c:v>5.4481330000000003</c:v>
                </c:pt>
                <c:pt idx="35" formatCode="#,##0">
                  <c:v>6.4118240000000002</c:v>
                </c:pt>
                <c:pt idx="36" formatCode="#,##0">
                  <c:v>6.0938009999999991</c:v>
                </c:pt>
              </c:numCache>
            </c:numRef>
          </c:val>
          <c:extLst>
            <c:ext xmlns:c16="http://schemas.microsoft.com/office/drawing/2014/chart" uri="{C3380CC4-5D6E-409C-BE32-E72D297353CC}">
              <c16:uniqueId val="{0000000B-6F79-4321-AEF5-C6DA19934146}"/>
            </c:ext>
          </c:extLst>
        </c:ser>
        <c:dLbls>
          <c:showLegendKey val="0"/>
          <c:showVal val="0"/>
          <c:showCatName val="0"/>
          <c:showSerName val="0"/>
          <c:showPercent val="0"/>
          <c:showBubbleSize val="0"/>
        </c:dLbls>
        <c:gapWidth val="0"/>
        <c:overlap val="100"/>
        <c:axId val="3"/>
        <c:axId val="4"/>
      </c:barChart>
      <c:catAx>
        <c:axId val="2136461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5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3.6459456418777139E-2"/>
              <c:y val="0.15359429238600983"/>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213646116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999"/>
          <c:min val="0"/>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89794432665673984"/>
              <c:y val="0.158602801920336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25400">
          <a:noFill/>
        </a:ln>
      </c:spPr>
    </c:plotArea>
    <c:legend>
      <c:legendPos val="b"/>
      <c:layout>
        <c:manualLayout>
          <c:xMode val="edge"/>
          <c:yMode val="edge"/>
          <c:x val="0.13542083812688652"/>
          <c:y val="0.90820972889118867"/>
          <c:w val="0.72918912837554284"/>
          <c:h val="6.5110623946243298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1200" verticalDpi="12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92199330048588"/>
          <c:y val="8.5002788635186247E-2"/>
          <c:w val="0.66252040806692181"/>
          <c:h val="0.58001902833421204"/>
        </c:manualLayout>
      </c:layout>
      <c:barChart>
        <c:barDir val="col"/>
        <c:grouping val="stacked"/>
        <c:varyColors val="0"/>
        <c:ser>
          <c:idx val="0"/>
          <c:order val="0"/>
          <c:tx>
            <c:strRef>
              <c:f>' '!$A$92</c:f>
              <c:strCache>
                <c:ptCount val="1"/>
                <c:pt idx="0">
                  <c:v>EU-28</c:v>
                </c:pt>
              </c:strCache>
            </c:strRef>
          </c:tx>
          <c:spPr>
            <a:solidFill>
              <a:srgbClr val="00FF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'!$B$92:$BB$92</c:f>
              <c:numCache>
                <c:formatCode>#,##0.00</c:formatCode>
                <c:ptCount val="37"/>
                <c:pt idx="0">
                  <c:v>5.9209923999999992E-3</c:v>
                </c:pt>
                <c:pt idx="1">
                  <c:v>5.9209923999999992E-3</c:v>
                </c:pt>
                <c:pt idx="2">
                  <c:v>6.3685047999999999E-3</c:v>
                </c:pt>
                <c:pt idx="3">
                  <c:v>5.392315600000001E-3</c:v>
                </c:pt>
                <c:pt idx="4">
                  <c:v>6.1458360599999998E-3</c:v>
                </c:pt>
                <c:pt idx="5">
                  <c:v>8.7340000000000004E-3</c:v>
                </c:pt>
                <c:pt idx="6">
                  <c:v>2.4272957800000007E-3</c:v>
                </c:pt>
                <c:pt idx="7">
                  <c:v>1.6210119999999998E-3</c:v>
                </c:pt>
                <c:pt idx="8">
                  <c:v>8.939312E-4</c:v>
                </c:pt>
                <c:pt idx="9">
                  <c:v>9.4857480000000004E-4</c:v>
                </c:pt>
                <c:pt idx="10">
                  <c:v>1.5588832000000001E-3</c:v>
                </c:pt>
                <c:pt idx="11">
                  <c:v>2.1491648000000001E-3</c:v>
                </c:pt>
                <c:pt idx="12">
                  <c:v>1.4522144E-3</c:v>
                </c:pt>
                <c:pt idx="13">
                  <c:v>1.0241524222222222E-3</c:v>
                </c:pt>
                <c:pt idx="14">
                  <c:v>1.8109000000000002E-4</c:v>
                </c:pt>
                <c:pt idx="15">
                  <c:v>8.1255917949999996E-4</c:v>
                </c:pt>
                <c:pt idx="16">
                  <c:v>7.4134200000000009E-4</c:v>
                </c:pt>
                <c:pt idx="17">
                  <c:v>4.2158319999999997E-4</c:v>
                </c:pt>
              </c:numCache>
            </c:numRef>
          </c:val>
          <c:extLst>
            <c:ext xmlns:c16="http://schemas.microsoft.com/office/drawing/2014/chart" uri="{C3380CC4-5D6E-409C-BE32-E72D297353CC}">
              <c16:uniqueId val="{00000000-E9FF-4FBA-BF86-B1A3B9373FB4}"/>
            </c:ext>
          </c:extLst>
        </c:ser>
        <c:ser>
          <c:idx val="2"/>
          <c:order val="1"/>
          <c:tx>
            <c:strRef>
              <c:f>' '!$A$93</c:f>
              <c:strCache>
                <c:ptCount val="1"/>
                <c:pt idx="0">
                  <c:v>China </c:v>
                </c:pt>
              </c:strCache>
            </c:strRef>
          </c:tx>
          <c:spPr>
            <a:solidFill>
              <a:srgbClr val="FF00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'!$B$93:$BB$93</c:f>
              <c:numCache>
                <c:formatCode>#,##0.00</c:formatCode>
                <c:ptCount val="37"/>
                <c:pt idx="0">
                  <c:v>1.7077305591999998</c:v>
                </c:pt>
                <c:pt idx="1">
                  <c:v>0.94467191999999989</c:v>
                </c:pt>
                <c:pt idx="2">
                  <c:v>1.1477795355</c:v>
                </c:pt>
                <c:pt idx="3">
                  <c:v>1.38675206242</c:v>
                </c:pt>
                <c:pt idx="4">
                  <c:v>1.32040599778</c:v>
                </c:pt>
                <c:pt idx="5">
                  <c:v>1.8609326343799999</c:v>
                </c:pt>
                <c:pt idx="6">
                  <c:v>2.0931951134600002</c:v>
                </c:pt>
                <c:pt idx="7">
                  <c:v>2.3636950727999997</c:v>
                </c:pt>
                <c:pt idx="8">
                  <c:v>2.248851621</c:v>
                </c:pt>
                <c:pt idx="9">
                  <c:v>1.6727035072599998</c:v>
                </c:pt>
                <c:pt idx="10">
                  <c:v>2.4897957600000002</c:v>
                </c:pt>
                <c:pt idx="11">
                  <c:v>2.8089683000000001</c:v>
                </c:pt>
                <c:pt idx="12">
                  <c:v>2.5858080409999999</c:v>
                </c:pt>
                <c:pt idx="13">
                  <c:v>2.760694868310666</c:v>
                </c:pt>
                <c:pt idx="14">
                  <c:v>3.4974762145218881</c:v>
                </c:pt>
                <c:pt idx="15">
                  <c:v>3.1716456165783184</c:v>
                </c:pt>
                <c:pt idx="16">
                  <c:v>3.2606706569424371</c:v>
                </c:pt>
                <c:pt idx="17">
                  <c:v>2.5774722138397781</c:v>
                </c:pt>
              </c:numCache>
            </c:numRef>
          </c:val>
          <c:extLst>
            <c:ext xmlns:c16="http://schemas.microsoft.com/office/drawing/2014/chart" uri="{C3380CC4-5D6E-409C-BE32-E72D297353CC}">
              <c16:uniqueId val="{00000001-E9FF-4FBA-BF86-B1A3B9373FB4}"/>
            </c:ext>
          </c:extLst>
        </c:ser>
        <c:ser>
          <c:idx val="3"/>
          <c:order val="2"/>
          <c:tx>
            <c:strRef>
              <c:f>' '!$A$94</c:f>
              <c:strCache>
                <c:ptCount val="1"/>
                <c:pt idx="0">
                  <c:v>India </c:v>
                </c:pt>
              </c:strCache>
            </c:strRef>
          </c:tx>
          <c:spPr>
            <a:pattFill prst="dash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'!$B$94:$BB$94</c:f>
              <c:numCache>
                <c:formatCode>#,##0.00</c:formatCode>
                <c:ptCount val="37"/>
                <c:pt idx="0">
                  <c:v>2.0579999999999999E-4</c:v>
                </c:pt>
                <c:pt idx="1">
                  <c:v>2.0579999999999999E-4</c:v>
                </c:pt>
                <c:pt idx="2">
                  <c:v>3.7422475999999997E-5</c:v>
                </c:pt>
                <c:pt idx="3">
                  <c:v>7.5999999999999991E-5</c:v>
                </c:pt>
                <c:pt idx="4">
                  <c:v>0.165709</c:v>
                </c:pt>
                <c:pt idx="5">
                  <c:v>2.7677999999999998E-2</c:v>
                </c:pt>
                <c:pt idx="6">
                  <c:v>3.559648E-2</c:v>
                </c:pt>
                <c:pt idx="7">
                  <c:v>7.2292999999999996E-2</c:v>
                </c:pt>
                <c:pt idx="8">
                  <c:v>9.3649999999999983E-2</c:v>
                </c:pt>
                <c:pt idx="9">
                  <c:v>7.2161000000000003E-2</c:v>
                </c:pt>
                <c:pt idx="10">
                  <c:v>0.12437946</c:v>
                </c:pt>
                <c:pt idx="11">
                  <c:v>0.14231755999999998</c:v>
                </c:pt>
                <c:pt idx="12">
                  <c:v>7.3867700000000008E-2</c:v>
                </c:pt>
                <c:pt idx="13">
                  <c:v>0.10997311999999999</c:v>
                </c:pt>
                <c:pt idx="14">
                  <c:v>0.20933788</c:v>
                </c:pt>
                <c:pt idx="15">
                  <c:v>0.24985979999999999</c:v>
                </c:pt>
                <c:pt idx="16">
                  <c:v>0.15309253999999997</c:v>
                </c:pt>
                <c:pt idx="17">
                  <c:v>0.12247058</c:v>
                </c:pt>
              </c:numCache>
            </c:numRef>
          </c:val>
          <c:extLst>
            <c:ext xmlns:c16="http://schemas.microsoft.com/office/drawing/2014/chart" uri="{C3380CC4-5D6E-409C-BE32-E72D297353CC}">
              <c16:uniqueId val="{00000002-E9FF-4FBA-BF86-B1A3B9373FB4}"/>
            </c:ext>
          </c:extLst>
        </c:ser>
        <c:ser>
          <c:idx val="4"/>
          <c:order val="3"/>
          <c:tx>
            <c:strRef>
              <c:f>' '!$A$95</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'!$B$95:$BB$95</c:f>
              <c:numCache>
                <c:formatCode>#,##0.00</c:formatCode>
                <c:ptCount val="37"/>
                <c:pt idx="0">
                  <c:v>0.4010379</c:v>
                </c:pt>
                <c:pt idx="1">
                  <c:v>0.4010379</c:v>
                </c:pt>
                <c:pt idx="2">
                  <c:v>0.40471363599999999</c:v>
                </c:pt>
                <c:pt idx="3">
                  <c:v>0.39946692</c:v>
                </c:pt>
                <c:pt idx="4">
                  <c:v>0.32290375886</c:v>
                </c:pt>
                <c:pt idx="5">
                  <c:v>0.23091181395999999</c:v>
                </c:pt>
                <c:pt idx="6">
                  <c:v>0.18610166014000001</c:v>
                </c:pt>
                <c:pt idx="7">
                  <c:v>0.16571435692</c:v>
                </c:pt>
                <c:pt idx="8">
                  <c:v>9.6375639999999999E-2</c:v>
                </c:pt>
                <c:pt idx="9">
                  <c:v>4.4241900000000001E-2</c:v>
                </c:pt>
                <c:pt idx="10">
                  <c:v>5.60067E-2</c:v>
                </c:pt>
                <c:pt idx="11">
                  <c:v>0.11918237999999999</c:v>
                </c:pt>
                <c:pt idx="12">
                  <c:v>6.59024E-2</c:v>
                </c:pt>
                <c:pt idx="13">
                  <c:v>5.8895839999999998E-2</c:v>
                </c:pt>
                <c:pt idx="14">
                  <c:v>2.8108139999999997E-2</c:v>
                </c:pt>
                <c:pt idx="15">
                  <c:v>3.2494260000000004E-2</c:v>
                </c:pt>
                <c:pt idx="16">
                  <c:v>3.6835E-2</c:v>
                </c:pt>
                <c:pt idx="17">
                  <c:v>2.4811099999999996E-2</c:v>
                </c:pt>
              </c:numCache>
            </c:numRef>
          </c:val>
          <c:extLst>
            <c:ext xmlns:c16="http://schemas.microsoft.com/office/drawing/2014/chart" uri="{C3380CC4-5D6E-409C-BE32-E72D297353CC}">
              <c16:uniqueId val="{00000003-E9FF-4FBA-BF86-B1A3B9373FB4}"/>
            </c:ext>
          </c:extLst>
        </c:ser>
        <c:ser>
          <c:idx val="10"/>
          <c:order val="4"/>
          <c:tx>
            <c:strRef>
              <c:f>' '!$A$96</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'!$B$96:$BB$96</c:f>
              <c:numCache>
                <c:formatCode>#,##0.00</c:formatCode>
                <c:ptCount val="37"/>
                <c:pt idx="0">
                  <c:v>0.25366104</c:v>
                </c:pt>
                <c:pt idx="1">
                  <c:v>0.25366104</c:v>
                </c:pt>
                <c:pt idx="2">
                  <c:v>0.23810694411999994</c:v>
                </c:pt>
                <c:pt idx="3">
                  <c:v>0.23951081495999996</c:v>
                </c:pt>
                <c:pt idx="4">
                  <c:v>0.24260171999999997</c:v>
                </c:pt>
                <c:pt idx="5">
                  <c:v>0.16384522488</c:v>
                </c:pt>
                <c:pt idx="6">
                  <c:v>0.12198497164</c:v>
                </c:pt>
                <c:pt idx="7">
                  <c:v>9.9798908719999996E-2</c:v>
                </c:pt>
                <c:pt idx="8">
                  <c:v>9.2646494019999984E-2</c:v>
                </c:pt>
                <c:pt idx="9">
                  <c:v>0.10745596</c:v>
                </c:pt>
                <c:pt idx="10">
                  <c:v>9.0589547980000004E-2</c:v>
                </c:pt>
                <c:pt idx="11">
                  <c:v>0.1086231</c:v>
                </c:pt>
                <c:pt idx="12">
                  <c:v>9.9390741403200006E-2</c:v>
                </c:pt>
                <c:pt idx="13">
                  <c:v>7.6783999999999991E-2</c:v>
                </c:pt>
                <c:pt idx="14">
                  <c:v>9.4279186008000004E-2</c:v>
                </c:pt>
                <c:pt idx="15">
                  <c:v>8.0742719991999987E-2</c:v>
                </c:pt>
                <c:pt idx="16">
                  <c:v>7.9780420599999985E-2</c:v>
                </c:pt>
                <c:pt idx="17">
                  <c:v>5.6628599999999994E-2</c:v>
                </c:pt>
              </c:numCache>
            </c:numRef>
          </c:val>
          <c:extLst>
            <c:ext xmlns:c16="http://schemas.microsoft.com/office/drawing/2014/chart" uri="{C3380CC4-5D6E-409C-BE32-E72D297353CC}">
              <c16:uniqueId val="{00000004-E9FF-4FBA-BF86-B1A3B9373FB4}"/>
            </c:ext>
          </c:extLst>
        </c:ser>
        <c:ser>
          <c:idx val="11"/>
          <c:order val="5"/>
          <c:tx>
            <c:strRef>
              <c:f>' '!$A$97</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'!$B$97:$BB$97</c:f>
              <c:numCache>
                <c:formatCode>#,##0.00</c:formatCode>
                <c:ptCount val="37"/>
                <c:pt idx="0">
                  <c:v>9.4022980000000006E-2</c:v>
                </c:pt>
                <c:pt idx="1">
                  <c:v>9.4022980000000006E-2</c:v>
                </c:pt>
                <c:pt idx="2">
                  <c:v>0.10382746000000001</c:v>
                </c:pt>
                <c:pt idx="3">
                  <c:v>0.10526323999999999</c:v>
                </c:pt>
                <c:pt idx="4">
                  <c:v>0.10814345333333333</c:v>
                </c:pt>
                <c:pt idx="5">
                  <c:v>0.10127372389999999</c:v>
                </c:pt>
                <c:pt idx="6">
                  <c:v>7.8894182324000001E-2</c:v>
                </c:pt>
                <c:pt idx="7">
                  <c:v>5.7048496475999994E-2</c:v>
                </c:pt>
                <c:pt idx="8">
                  <c:v>5.6649933199999988E-2</c:v>
                </c:pt>
                <c:pt idx="9">
                  <c:v>4.1711661799999994E-2</c:v>
                </c:pt>
                <c:pt idx="10">
                  <c:v>5.6318116399999993E-2</c:v>
                </c:pt>
                <c:pt idx="11">
                  <c:v>8.3570511999999986E-2</c:v>
                </c:pt>
                <c:pt idx="12">
                  <c:v>8.2983522000000004E-2</c:v>
                </c:pt>
                <c:pt idx="13">
                  <c:v>5.2190300000000002E-2</c:v>
                </c:pt>
                <c:pt idx="14">
                  <c:v>8.076216E-2</c:v>
                </c:pt>
                <c:pt idx="15">
                  <c:v>7.4540419999999982E-2</c:v>
                </c:pt>
                <c:pt idx="16">
                  <c:v>6.4483866860000003E-2</c:v>
                </c:pt>
                <c:pt idx="17">
                  <c:v>3.543698E-2</c:v>
                </c:pt>
              </c:numCache>
            </c:numRef>
          </c:val>
          <c:extLst>
            <c:ext xmlns:c16="http://schemas.microsoft.com/office/drawing/2014/chart" uri="{C3380CC4-5D6E-409C-BE32-E72D297353CC}">
              <c16:uniqueId val="{00000005-E9FF-4FBA-BF86-B1A3B9373FB4}"/>
            </c:ext>
          </c:extLst>
        </c:ser>
        <c:ser>
          <c:idx val="13"/>
          <c:order val="6"/>
          <c:tx>
            <c:strRef>
              <c:f>' '!$A$98</c:f>
              <c:strCache>
                <c:ptCount val="1"/>
                <c:pt idx="0">
                  <c:v>Vietnam </c:v>
                </c:pt>
              </c:strCache>
            </c:strRef>
          </c:tx>
          <c:spPr>
            <a:solidFill>
              <a:srgbClr val="00FFFF"/>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'!$B$98:$BB$98</c:f>
              <c:numCache>
                <c:formatCode>#,##0.00</c:formatCode>
                <c:ptCount val="37"/>
                <c:pt idx="0">
                  <c:v>9.0886866666666666E-3</c:v>
                </c:pt>
                <c:pt idx="1">
                  <c:v>9.0886866666666666E-3</c:v>
                </c:pt>
                <c:pt idx="2">
                  <c:v>0</c:v>
                </c:pt>
                <c:pt idx="3">
                  <c:v>6.8517071999999998E-2</c:v>
                </c:pt>
                <c:pt idx="4">
                  <c:v>0.13631099999999999</c:v>
                </c:pt>
                <c:pt idx="5">
                  <c:v>0.10517267222222222</c:v>
                </c:pt>
                <c:pt idx="6">
                  <c:v>4.7342005E-2</c:v>
                </c:pt>
                <c:pt idx="7">
                  <c:v>9.0320363636363643E-2</c:v>
                </c:pt>
                <c:pt idx="8">
                  <c:v>8.036576956521739E-2</c:v>
                </c:pt>
                <c:pt idx="9">
                  <c:v>5.0483911111111113E-2</c:v>
                </c:pt>
                <c:pt idx="10">
                  <c:v>4.4576904761904762E-2</c:v>
                </c:pt>
                <c:pt idx="11">
                  <c:v>7.1514873913043481E-2</c:v>
                </c:pt>
                <c:pt idx="12">
                  <c:v>8.0378559400000008E-2</c:v>
                </c:pt>
                <c:pt idx="13">
                  <c:v>5.2772082608695647E-2</c:v>
                </c:pt>
                <c:pt idx="14">
                  <c:v>5.3256662500000003E-2</c:v>
                </c:pt>
                <c:pt idx="15">
                  <c:v>7.4850404166666662E-2</c:v>
                </c:pt>
                <c:pt idx="16">
                  <c:v>0.15570947499999999</c:v>
                </c:pt>
                <c:pt idx="17">
                  <c:v>0.11676803500000001</c:v>
                </c:pt>
              </c:numCache>
            </c:numRef>
          </c:val>
          <c:extLst>
            <c:ext xmlns:c16="http://schemas.microsoft.com/office/drawing/2014/chart" uri="{C3380CC4-5D6E-409C-BE32-E72D297353CC}">
              <c16:uniqueId val="{00000006-E9FF-4FBA-BF86-B1A3B9373FB4}"/>
            </c:ext>
          </c:extLst>
        </c:ser>
        <c:ser>
          <c:idx val="14"/>
          <c:order val="7"/>
          <c:tx>
            <c:strRef>
              <c:f>' '!$A$99</c:f>
              <c:strCache>
                <c:ptCount val="1"/>
                <c:pt idx="0">
                  <c:v>Others</c:v>
                </c:pt>
              </c:strCache>
            </c:strRef>
          </c:tx>
          <c:spPr>
            <a:solidFill>
              <a:srgbClr val="9933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'!$B$99:$BB$99</c:f>
              <c:numCache>
                <c:formatCode>#,##0.00</c:formatCode>
                <c:ptCount val="37"/>
                <c:pt idx="0">
                  <c:v>-0.69459471497809511</c:v>
                </c:pt>
                <c:pt idx="1">
                  <c:v>6.846392422190517E-2</c:v>
                </c:pt>
                <c:pt idx="2">
                  <c:v>0.16437156090788863</c:v>
                </c:pt>
                <c:pt idx="3">
                  <c:v>8.804890223388373E-2</c:v>
                </c:pt>
                <c:pt idx="4">
                  <c:v>0.12596019596141916</c:v>
                </c:pt>
                <c:pt idx="5">
                  <c:v>0.12849798304244464</c:v>
                </c:pt>
                <c:pt idx="6">
                  <c:v>8.7679787622332306E-2</c:v>
                </c:pt>
                <c:pt idx="7">
                  <c:v>9.9710208229481623E-2</c:v>
                </c:pt>
                <c:pt idx="8">
                  <c:v>9.0776184008180216E-2</c:v>
                </c:pt>
                <c:pt idx="9">
                  <c:v>4.0965569858666617E-2</c:v>
                </c:pt>
                <c:pt idx="10">
                  <c:v>4.3720611933333764E-2</c:v>
                </c:pt>
                <c:pt idx="11">
                  <c:v>0.14392608284800001</c:v>
                </c:pt>
                <c:pt idx="12">
                  <c:v>0.1332509588200006</c:v>
                </c:pt>
                <c:pt idx="13">
                  <c:v>0.10733900424066611</c:v>
                </c:pt>
                <c:pt idx="14">
                  <c:v>6.1278069573333926E-2</c:v>
                </c:pt>
                <c:pt idx="15">
                  <c:v>6.7281548183999895E-2</c:v>
                </c:pt>
                <c:pt idx="16">
                  <c:v>6.7829933600000114E-2</c:v>
                </c:pt>
                <c:pt idx="17">
                  <c:v>5.3070750268000566E-2</c:v>
                </c:pt>
              </c:numCache>
            </c:numRef>
          </c:val>
          <c:extLst>
            <c:ext xmlns:c16="http://schemas.microsoft.com/office/drawing/2014/chart" uri="{C3380CC4-5D6E-409C-BE32-E72D297353CC}">
              <c16:uniqueId val="{00000007-E9FF-4FBA-BF86-B1A3B9373FB4}"/>
            </c:ext>
          </c:extLst>
        </c:ser>
        <c:dLbls>
          <c:showLegendKey val="0"/>
          <c:showVal val="0"/>
          <c:showCatName val="0"/>
          <c:showSerName val="0"/>
          <c:showPercent val="0"/>
          <c:showBubbleSize val="0"/>
        </c:dLbls>
        <c:gapWidth val="0"/>
        <c:overlap val="100"/>
        <c:axId val="2136451568"/>
        <c:axId val="1"/>
      </c:barChart>
      <c:barChart>
        <c:barDir val="col"/>
        <c:grouping val="stacked"/>
        <c:varyColors val="0"/>
        <c:ser>
          <c:idx val="15"/>
          <c:order val="8"/>
          <c:tx>
            <c:strRef>
              <c:f>' '!$A$100</c:f>
              <c:strCache>
                <c:ptCount val="1"/>
              </c:strCache>
            </c:strRef>
          </c:tx>
          <c:spPr>
            <a:noFill/>
            <a:ln w="25400">
              <a:noFill/>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'!$B$100:$BB$100</c:f>
              <c:numCache>
                <c:formatCode>General</c:formatCode>
                <c:ptCount val="37"/>
              </c:numCache>
            </c:numRef>
          </c:val>
          <c:extLst>
            <c:ext xmlns:c16="http://schemas.microsoft.com/office/drawing/2014/chart" uri="{C3380CC4-5D6E-409C-BE32-E72D297353CC}">
              <c16:uniqueId val="{00000008-E9FF-4FBA-BF86-B1A3B9373FB4}"/>
            </c:ext>
          </c:extLst>
        </c:ser>
        <c:ser>
          <c:idx val="7"/>
          <c:order val="9"/>
          <c:tx>
            <c:strRef>
              <c:f>' '!$A$101</c:f>
              <c:strCache>
                <c:ptCount val="1"/>
              </c:strCache>
            </c:strRef>
          </c:tx>
          <c:spPr>
            <a:noFill/>
            <a:ln w="25400">
              <a:noFill/>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'!$B$101:$BB$101</c:f>
              <c:numCache>
                <c:formatCode>General</c:formatCode>
                <c:ptCount val="37"/>
              </c:numCache>
            </c:numRef>
          </c:val>
          <c:extLst>
            <c:ext xmlns:c16="http://schemas.microsoft.com/office/drawing/2014/chart" uri="{C3380CC4-5D6E-409C-BE32-E72D297353CC}">
              <c16:uniqueId val="{00000009-E9FF-4FBA-BF86-B1A3B9373FB4}"/>
            </c:ext>
          </c:extLst>
        </c:ser>
        <c:ser>
          <c:idx val="8"/>
          <c:order val="10"/>
          <c:tx>
            <c:strRef>
              <c:f>' '!$A$102</c:f>
              <c:strCache>
                <c:ptCount val="1"/>
              </c:strCache>
            </c:strRef>
          </c:tx>
          <c:spPr>
            <a:noFill/>
            <a:ln w="25400">
              <a:noFill/>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'!$B$102:$BB$102</c:f>
              <c:numCache>
                <c:formatCode>#,##0.0</c:formatCode>
                <c:ptCount val="37"/>
              </c:numCache>
            </c:numRef>
          </c:val>
          <c:extLst>
            <c:ext xmlns:c16="http://schemas.microsoft.com/office/drawing/2014/chart" uri="{C3380CC4-5D6E-409C-BE32-E72D297353CC}">
              <c16:uniqueId val="{0000000A-E9FF-4FBA-BF86-B1A3B9373FB4}"/>
            </c:ext>
          </c:extLst>
        </c:ser>
        <c:ser>
          <c:idx val="9"/>
          <c:order val="11"/>
          <c:tx>
            <c:strRef>
              <c:f>' '!$A$103</c:f>
              <c:strCache>
                <c:ptCount val="1"/>
              </c:strCache>
            </c:strRef>
          </c:tx>
          <c:spPr>
            <a:noFill/>
            <a:ln w="25400">
              <a:noFill/>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'!$B$103:$BB$103</c:f>
              <c:numCache>
                <c:formatCode>#,##0.0</c:formatCode>
                <c:ptCount val="37"/>
              </c:numCache>
            </c:numRef>
          </c:val>
          <c:extLst>
            <c:ext xmlns:c16="http://schemas.microsoft.com/office/drawing/2014/chart" uri="{C3380CC4-5D6E-409C-BE32-E72D297353CC}">
              <c16:uniqueId val="{0000000B-E9FF-4FBA-BF86-B1A3B9373FB4}"/>
            </c:ext>
          </c:extLst>
        </c:ser>
        <c:ser>
          <c:idx val="16"/>
          <c:order val="12"/>
          <c:tx>
            <c:strRef>
              <c:f>' '!$A$104</c:f>
              <c:strCache>
                <c:ptCount val="1"/>
                <c:pt idx="0">
                  <c:v>EU-28</c:v>
                </c:pt>
              </c:strCache>
            </c:strRef>
          </c:tx>
          <c:spPr>
            <a:solidFill>
              <a:srgbClr val="00FF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'!$B$104:$BB$104</c:f>
              <c:numCache>
                <c:formatCode>General</c:formatCode>
                <c:ptCount val="37"/>
                <c:pt idx="19" formatCode="#,##0">
                  <c:v>2.0317537176569997</c:v>
                </c:pt>
                <c:pt idx="20" formatCode="#,##0">
                  <c:v>2.0127374071999999</c:v>
                </c:pt>
                <c:pt idx="21" formatCode="#,##0">
                  <c:v>2.1283243295999998</c:v>
                </c:pt>
                <c:pt idx="22" formatCode="#,##0">
                  <c:v>1.8440409792000001</c:v>
                </c:pt>
                <c:pt idx="23" formatCode="#,##0">
                  <c:v>2.2346613345000002</c:v>
                </c:pt>
                <c:pt idx="24" formatCode="#,##0">
                  <c:v>3.4387085733</c:v>
                </c:pt>
                <c:pt idx="25" formatCode="#,##0">
                  <c:v>1.5095538892</c:v>
                </c:pt>
                <c:pt idx="26" formatCode="#,##0">
                  <c:v>1.2015146090000002</c:v>
                </c:pt>
                <c:pt idx="27" formatCode="#,##0">
                  <c:v>0.87761606440000006</c:v>
                </c:pt>
                <c:pt idx="28" formatCode="#,##0">
                  <c:v>0.68765732200000007</c:v>
                </c:pt>
                <c:pt idx="29" formatCode="#,##0">
                  <c:v>1.0524308076</c:v>
                </c:pt>
                <c:pt idx="30" formatCode="#,##0">
                  <c:v>1.2912080639999999</c:v>
                </c:pt>
                <c:pt idx="31" formatCode="#,##0">
                  <c:v>2.9340232415999998</c:v>
                </c:pt>
                <c:pt idx="32" formatCode="#,##0">
                  <c:v>2.2943432177999998</c:v>
                </c:pt>
                <c:pt idx="33" formatCode="#,##0">
                  <c:v>0.38942851900000003</c:v>
                </c:pt>
                <c:pt idx="34" formatCode="#,##0">
                  <c:v>0.95563786849999988</c:v>
                </c:pt>
                <c:pt idx="35" formatCode="#,##0">
                  <c:v>0.95937568870000001</c:v>
                </c:pt>
                <c:pt idx="36" formatCode="#,##0">
                  <c:v>0.69635950669999991</c:v>
                </c:pt>
              </c:numCache>
            </c:numRef>
          </c:val>
          <c:extLst>
            <c:ext xmlns:c16="http://schemas.microsoft.com/office/drawing/2014/chart" uri="{C3380CC4-5D6E-409C-BE32-E72D297353CC}">
              <c16:uniqueId val="{0000000C-E9FF-4FBA-BF86-B1A3B9373FB4}"/>
            </c:ext>
          </c:extLst>
        </c:ser>
        <c:ser>
          <c:idx val="24"/>
          <c:order val="13"/>
          <c:tx>
            <c:strRef>
              <c:f>' '!$A$105</c:f>
              <c:strCache>
                <c:ptCount val="1"/>
                <c:pt idx="0">
                  <c:v>China </c:v>
                </c:pt>
              </c:strCache>
            </c:strRef>
          </c:tx>
          <c:spPr>
            <a:solidFill>
              <a:srgbClr val="FF00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'!$B$105:$BB$105</c:f>
              <c:numCache>
                <c:formatCode>General</c:formatCode>
                <c:ptCount val="37"/>
                <c:pt idx="19" formatCode="#,##0">
                  <c:v>102.495667</c:v>
                </c:pt>
                <c:pt idx="20" formatCode="#,##0">
                  <c:v>102.98399999999999</c:v>
                </c:pt>
                <c:pt idx="21" formatCode="#,##0">
                  <c:v>124.890788</c:v>
                </c:pt>
                <c:pt idx="22" formatCode="#,##0">
                  <c:v>156.375</c:v>
                </c:pt>
                <c:pt idx="23" formatCode="#,##0">
                  <c:v>170.20400000000004</c:v>
                </c:pt>
                <c:pt idx="24" formatCode="#,##0">
                  <c:v>275.17099999999999</c:v>
                </c:pt>
                <c:pt idx="25" formatCode="#,##0">
                  <c:v>350.99643699999996</c:v>
                </c:pt>
                <c:pt idx="26" formatCode="#,##0">
                  <c:v>419.73375999999996</c:v>
                </c:pt>
                <c:pt idx="27" formatCode="#,##0">
                  <c:v>419.2279190000001</c:v>
                </c:pt>
                <c:pt idx="28" formatCode="#,##0">
                  <c:v>280.442183</c:v>
                </c:pt>
                <c:pt idx="29" formatCode="#,##0">
                  <c:v>483.87936999999999</c:v>
                </c:pt>
                <c:pt idx="30" formatCode="#,##0">
                  <c:v>587.09709499999985</c:v>
                </c:pt>
                <c:pt idx="31" formatCode="#,##0">
                  <c:v>524.64977599999986</c:v>
                </c:pt>
                <c:pt idx="32" formatCode="#,##0">
                  <c:v>627.50455599999987</c:v>
                </c:pt>
                <c:pt idx="33" formatCode="#,##0">
                  <c:v>806.67781400000001</c:v>
                </c:pt>
                <c:pt idx="34" formatCode="#,##0">
                  <c:v>666.13560599999994</c:v>
                </c:pt>
                <c:pt idx="35" formatCode="#,##0">
                  <c:v>575.18471</c:v>
                </c:pt>
                <c:pt idx="36" formatCode="#,##0">
                  <c:v>598.49564799999985</c:v>
                </c:pt>
              </c:numCache>
            </c:numRef>
          </c:val>
          <c:extLst>
            <c:ext xmlns:c16="http://schemas.microsoft.com/office/drawing/2014/chart" uri="{C3380CC4-5D6E-409C-BE32-E72D297353CC}">
              <c16:uniqueId val="{0000000D-E9FF-4FBA-BF86-B1A3B9373FB4}"/>
            </c:ext>
          </c:extLst>
        </c:ser>
        <c:ser>
          <c:idx val="26"/>
          <c:order val="14"/>
          <c:tx>
            <c:strRef>
              <c:f>' '!$A$106</c:f>
              <c:strCache>
                <c:ptCount val="1"/>
                <c:pt idx="0">
                  <c:v>India </c:v>
                </c:pt>
              </c:strCache>
            </c:strRef>
          </c:tx>
          <c:spPr>
            <a:pattFill prst="dash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'!$B$106:$BB$106</c:f>
              <c:numCache>
                <c:formatCode>General</c:formatCode>
                <c:ptCount val="37"/>
                <c:pt idx="19" formatCode="#,##0">
                  <c:v>0.25433100000000003</c:v>
                </c:pt>
                <c:pt idx="20" formatCode="#,##0">
                  <c:v>6.2540999999999999E-2</c:v>
                </c:pt>
                <c:pt idx="21" formatCode="#,##0">
                  <c:v>5.5799999999999999E-3</c:v>
                </c:pt>
                <c:pt idx="22" formatCode="#,##0">
                  <c:v>3.8758000000000001E-2</c:v>
                </c:pt>
                <c:pt idx="23" formatCode="#,##0">
                  <c:v>56.155739999999994</c:v>
                </c:pt>
                <c:pt idx="24" formatCode="#,##0">
                  <c:v>6.6863389999999994</c:v>
                </c:pt>
                <c:pt idx="25" formatCode="#,##0">
                  <c:v>15.326669999999998</c:v>
                </c:pt>
                <c:pt idx="26" formatCode="#,##0">
                  <c:v>31.50563</c:v>
                </c:pt>
                <c:pt idx="27" formatCode="#,##0">
                  <c:v>44.014573999999996</c:v>
                </c:pt>
                <c:pt idx="28" formatCode="#,##0">
                  <c:v>31.725625999999998</c:v>
                </c:pt>
                <c:pt idx="29" formatCode="#,##0">
                  <c:v>59.651467999999994</c:v>
                </c:pt>
                <c:pt idx="30" formatCode="#,##0">
                  <c:v>63.689299999999996</c:v>
                </c:pt>
                <c:pt idx="31" formatCode="#,##0">
                  <c:v>36.021496999999997</c:v>
                </c:pt>
                <c:pt idx="32" formatCode="#,##0">
                  <c:v>54.506253000000001</c:v>
                </c:pt>
                <c:pt idx="33" formatCode="#,##0">
                  <c:v>107.97204499999999</c:v>
                </c:pt>
                <c:pt idx="34" formatCode="#,##0">
                  <c:v>101.96928800000001</c:v>
                </c:pt>
                <c:pt idx="35" formatCode="#,##0">
                  <c:v>64.243730999999997</c:v>
                </c:pt>
                <c:pt idx="36" formatCode="#,##0">
                  <c:v>59.417645999999998</c:v>
                </c:pt>
              </c:numCache>
            </c:numRef>
          </c:val>
          <c:extLst>
            <c:ext xmlns:c16="http://schemas.microsoft.com/office/drawing/2014/chart" uri="{C3380CC4-5D6E-409C-BE32-E72D297353CC}">
              <c16:uniqueId val="{0000000E-E9FF-4FBA-BF86-B1A3B9373FB4}"/>
            </c:ext>
          </c:extLst>
        </c:ser>
        <c:ser>
          <c:idx val="27"/>
          <c:order val="15"/>
          <c:tx>
            <c:strRef>
              <c:f>' '!$A$107</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'!$B$107:$BB$107</c:f>
              <c:numCache>
                <c:formatCode>General</c:formatCode>
                <c:ptCount val="37"/>
                <c:pt idx="19" formatCode="#,##0">
                  <c:v>95.208271419012661</c:v>
                </c:pt>
                <c:pt idx="20" formatCode="#,##0">
                  <c:v>48.073909341185129</c:v>
                </c:pt>
                <c:pt idx="21" formatCode="#,##0">
                  <c:v>44.700104285956293</c:v>
                </c:pt>
                <c:pt idx="22" formatCode="#,##0">
                  <c:v>46.963490668091936</c:v>
                </c:pt>
                <c:pt idx="23" formatCode="#,##0">
                  <c:v>43.845356187890509</c:v>
                </c:pt>
                <c:pt idx="24" formatCode="#,##0">
                  <c:v>36.22381014979905</c:v>
                </c:pt>
                <c:pt idx="25" formatCode="#,##0">
                  <c:v>31.708964706204629</c:v>
                </c:pt>
                <c:pt idx="26" formatCode="#,##0">
                  <c:v>33.25040381085271</c:v>
                </c:pt>
                <c:pt idx="27" formatCode="#,##0">
                  <c:v>19.719949984913089</c:v>
                </c:pt>
                <c:pt idx="28" formatCode="#,##0">
                  <c:v>8.7049902470461866</c:v>
                </c:pt>
                <c:pt idx="29" formatCode="#,##0">
                  <c:v>13.419160307052692</c:v>
                </c:pt>
                <c:pt idx="30" formatCode="#,##0">
                  <c:v>30.448707478103437</c:v>
                </c:pt>
                <c:pt idx="31" formatCode="#,##0">
                  <c:v>16.054826895216799</c:v>
                </c:pt>
                <c:pt idx="32" formatCode="#,##0">
                  <c:v>15.756337718895548</c:v>
                </c:pt>
                <c:pt idx="33" formatCode="#,##0">
                  <c:v>8.0017277461170764</c:v>
                </c:pt>
                <c:pt idx="34" formatCode="#,##0">
                  <c:v>9.3188460830064255</c:v>
                </c:pt>
                <c:pt idx="35" formatCode="#,##0">
                  <c:v>9.6860666120246162</c:v>
                </c:pt>
                <c:pt idx="36" formatCode="#,##0">
                  <c:v>6.8952179973315078</c:v>
                </c:pt>
              </c:numCache>
            </c:numRef>
          </c:val>
          <c:extLst>
            <c:ext xmlns:c16="http://schemas.microsoft.com/office/drawing/2014/chart" uri="{C3380CC4-5D6E-409C-BE32-E72D297353CC}">
              <c16:uniqueId val="{0000000F-E9FF-4FBA-BF86-B1A3B9373FB4}"/>
            </c:ext>
          </c:extLst>
        </c:ser>
        <c:ser>
          <c:idx val="1"/>
          <c:order val="16"/>
          <c:tx>
            <c:strRef>
              <c:f>' '!$A$108</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'!$B$108:$BB$108</c:f>
              <c:numCache>
                <c:formatCode>General</c:formatCode>
                <c:ptCount val="37"/>
                <c:pt idx="19" formatCode="#,##0">
                  <c:v>38.202000000000005</c:v>
                </c:pt>
                <c:pt idx="20" formatCode="#,##0">
                  <c:v>25.741298999999994</c:v>
                </c:pt>
                <c:pt idx="21" formatCode="#,##0">
                  <c:v>24.183624999999999</c:v>
                </c:pt>
                <c:pt idx="22" formatCode="#,##0">
                  <c:v>24.013096999999998</c:v>
                </c:pt>
                <c:pt idx="23" formatCode="#,##0">
                  <c:v>30.768000000000001</c:v>
                </c:pt>
                <c:pt idx="24" formatCode="#,##0">
                  <c:v>22.941000000000003</c:v>
                </c:pt>
                <c:pt idx="25" formatCode="#,##0">
                  <c:v>19.682000000000002</c:v>
                </c:pt>
                <c:pt idx="26" formatCode="#,##0">
                  <c:v>18.171999999999997</c:v>
                </c:pt>
                <c:pt idx="27" formatCode="#,##0">
                  <c:v>16.068000000000001</c:v>
                </c:pt>
                <c:pt idx="28" formatCode="#,##0">
                  <c:v>16.608000000000001</c:v>
                </c:pt>
                <c:pt idx="29" formatCode="#,##0">
                  <c:v>16.486999999999998</c:v>
                </c:pt>
                <c:pt idx="30" formatCode="#,##0">
                  <c:v>22.472999999999999</c:v>
                </c:pt>
                <c:pt idx="31" formatCode="#,##0">
                  <c:v>22.052</c:v>
                </c:pt>
                <c:pt idx="32" formatCode="#,##0">
                  <c:v>17.356999999999999</c:v>
                </c:pt>
                <c:pt idx="33" formatCode="#,##0">
                  <c:v>18.569314999999996</c:v>
                </c:pt>
                <c:pt idx="34" formatCode="#,##0">
                  <c:v>18.038999999999998</c:v>
                </c:pt>
                <c:pt idx="35" formatCode="#,##0">
                  <c:v>15.906000000000001</c:v>
                </c:pt>
                <c:pt idx="36" formatCode="#,##0">
                  <c:v>11.967000000000001</c:v>
                </c:pt>
              </c:numCache>
            </c:numRef>
          </c:val>
          <c:extLst>
            <c:ext xmlns:c16="http://schemas.microsoft.com/office/drawing/2014/chart" uri="{C3380CC4-5D6E-409C-BE32-E72D297353CC}">
              <c16:uniqueId val="{00000010-E9FF-4FBA-BF86-B1A3B9373FB4}"/>
            </c:ext>
          </c:extLst>
        </c:ser>
        <c:ser>
          <c:idx val="5"/>
          <c:order val="17"/>
          <c:tx>
            <c:strRef>
              <c:f>' '!$A$109</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'!$B$109:$BB$109</c:f>
              <c:numCache>
                <c:formatCode>General</c:formatCode>
                <c:ptCount val="37"/>
                <c:pt idx="19" formatCode="#,##0">
                  <c:v>9.8308677553634318</c:v>
                </c:pt>
                <c:pt idx="20" formatCode="#,##0">
                  <c:v>9.378224852071007</c:v>
                </c:pt>
                <c:pt idx="21" formatCode="#,##0">
                  <c:v>12.162999999999998</c:v>
                </c:pt>
                <c:pt idx="22" formatCode="#,##0">
                  <c:v>12.785</c:v>
                </c:pt>
                <c:pt idx="23" formatCode="#,##0">
                  <c:v>15.785</c:v>
                </c:pt>
                <c:pt idx="24" formatCode="#,##0">
                  <c:v>14.242504480638285</c:v>
                </c:pt>
                <c:pt idx="25" formatCode="#,##0">
                  <c:v>12.364826554615906</c:v>
                </c:pt>
                <c:pt idx="26" formatCode="#,##0">
                  <c:v>10.606489242096464</c:v>
                </c:pt>
                <c:pt idx="27" formatCode="#,##0">
                  <c:v>11.577146777870754</c:v>
                </c:pt>
                <c:pt idx="28" formatCode="#,##0">
                  <c:v>6.9422145498039889</c:v>
                </c:pt>
                <c:pt idx="29" formatCode="#,##0">
                  <c:v>10.996114932005359</c:v>
                </c:pt>
                <c:pt idx="30" formatCode="#,##0">
                  <c:v>15.734669046280892</c:v>
                </c:pt>
                <c:pt idx="31" formatCode="#,##0">
                  <c:v>18.302075381504739</c:v>
                </c:pt>
                <c:pt idx="32" formatCode="#,##0">
                  <c:v>8.9049999999999994</c:v>
                </c:pt>
                <c:pt idx="33" formatCode="#,##0">
                  <c:v>16.979000000000003</c:v>
                </c:pt>
                <c:pt idx="34" formatCode="#,##0">
                  <c:v>14.576000000000001</c:v>
                </c:pt>
                <c:pt idx="35" formatCode="#,##0">
                  <c:v>11.723523999999998</c:v>
                </c:pt>
                <c:pt idx="36" formatCode="#,##0">
                  <c:v>9.245000000000001</c:v>
                </c:pt>
              </c:numCache>
            </c:numRef>
          </c:val>
          <c:extLst>
            <c:ext xmlns:c16="http://schemas.microsoft.com/office/drawing/2014/chart" uri="{C3380CC4-5D6E-409C-BE32-E72D297353CC}">
              <c16:uniqueId val="{00000011-E9FF-4FBA-BF86-B1A3B9373FB4}"/>
            </c:ext>
          </c:extLst>
        </c:ser>
        <c:ser>
          <c:idx val="6"/>
          <c:order val="18"/>
          <c:tx>
            <c:strRef>
              <c:f>' '!$A$110</c:f>
              <c:strCache>
                <c:ptCount val="1"/>
                <c:pt idx="0">
                  <c:v>Vietnam </c:v>
                </c:pt>
              </c:strCache>
            </c:strRef>
          </c:tx>
          <c:spPr>
            <a:solidFill>
              <a:srgbClr val="00FFFF"/>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'!$B$110:$BB$110</c:f>
              <c:numCache>
                <c:formatCode>General</c:formatCode>
                <c:ptCount val="37"/>
                <c:pt idx="19" formatCode="#,##0">
                  <c:v>0</c:v>
                </c:pt>
                <c:pt idx="20" formatCode="#,##0">
                  <c:v>1.379648</c:v>
                </c:pt>
                <c:pt idx="21" formatCode="#,##0">
                  <c:v>1.441E-3</c:v>
                </c:pt>
                <c:pt idx="22" formatCode="#,##0">
                  <c:v>10.200279999999999</c:v>
                </c:pt>
                <c:pt idx="23" formatCode="#,##0">
                  <c:v>18.300920999999999</c:v>
                </c:pt>
                <c:pt idx="24" formatCode="#,##0">
                  <c:v>18.941433</c:v>
                </c:pt>
                <c:pt idx="25" formatCode="#,##0">
                  <c:v>10.916432</c:v>
                </c:pt>
                <c:pt idx="26" formatCode="#,##0">
                  <c:v>21.174225</c:v>
                </c:pt>
                <c:pt idx="27" formatCode="#,##0">
                  <c:v>18.914463000000001</c:v>
                </c:pt>
                <c:pt idx="28" formatCode="#,##0">
                  <c:v>9.2182929999999992</c:v>
                </c:pt>
                <c:pt idx="29" formatCode="#,##0">
                  <c:v>9.4973700000000001</c:v>
                </c:pt>
                <c:pt idx="30" formatCode="#,##0">
                  <c:v>17.219783</c:v>
                </c:pt>
                <c:pt idx="31" formatCode="#,##0">
                  <c:v>15.249454999999999</c:v>
                </c:pt>
                <c:pt idx="32" formatCode="#,##0">
                  <c:v>12.185344999999998</c:v>
                </c:pt>
                <c:pt idx="33" formatCode="#,##0">
                  <c:v>12.935585</c:v>
                </c:pt>
                <c:pt idx="34" formatCode="#,##0">
                  <c:v>18.128115999999999</c:v>
                </c:pt>
                <c:pt idx="35" formatCode="#,##0">
                  <c:v>31.367784999999998</c:v>
                </c:pt>
                <c:pt idx="36" formatCode="#,##0">
                  <c:v>23.427547000000001</c:v>
                </c:pt>
              </c:numCache>
            </c:numRef>
          </c:val>
          <c:extLst>
            <c:ext xmlns:c16="http://schemas.microsoft.com/office/drawing/2014/chart" uri="{C3380CC4-5D6E-409C-BE32-E72D297353CC}">
              <c16:uniqueId val="{00000012-E9FF-4FBA-BF86-B1A3B9373FB4}"/>
            </c:ext>
          </c:extLst>
        </c:ser>
        <c:ser>
          <c:idx val="12"/>
          <c:order val="19"/>
          <c:tx>
            <c:strRef>
              <c:f>' '!$A$111</c:f>
              <c:strCache>
                <c:ptCount val="1"/>
                <c:pt idx="0">
                  <c:v>Others</c:v>
                </c:pt>
              </c:strCache>
            </c:strRef>
          </c:tx>
          <c:spPr>
            <a:solidFill>
              <a:srgbClr val="993300"/>
            </a:solidFill>
            <a:ln w="12700">
              <a:solidFill>
                <a:srgbClr val="000000"/>
              </a:solidFill>
              <a:prstDash val="solid"/>
            </a:ln>
          </c:spPr>
          <c:invertIfNegative val="0"/>
          <c:cat>
            <c:numRef>
              <c:f>' '!$B$91:$BB$91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'!$B$111:$BB$111</c:f>
              <c:numCache>
                <c:formatCode>General</c:formatCode>
                <c:ptCount val="37"/>
                <c:pt idx="19" formatCode="#,##0">
                  <c:v>20.30592699999994</c:v>
                </c:pt>
                <c:pt idx="20" formatCode="#,##0">
                  <c:v>12.512026999999961</c:v>
                </c:pt>
                <c:pt idx="21" formatCode="#,##0">
                  <c:v>21.524634999999961</c:v>
                </c:pt>
                <c:pt idx="22" formatCode="#,##0">
                  <c:v>17.449753000000129</c:v>
                </c:pt>
                <c:pt idx="23" formatCode="#,##0">
                  <c:v>21.148640999999941</c:v>
                </c:pt>
                <c:pt idx="24" formatCode="#,##0">
                  <c:v>26.652879813778895</c:v>
                </c:pt>
                <c:pt idx="25" formatCode="#,##0">
                  <c:v>23.197475583218079</c:v>
                </c:pt>
                <c:pt idx="26" formatCode="#,##0">
                  <c:v>27.493398065191968</c:v>
                </c:pt>
                <c:pt idx="27" formatCode="#,##0">
                  <c:v>25.33289291212941</c:v>
                </c:pt>
                <c:pt idx="28" formatCode="#,##0">
                  <c:v>11.376334707531782</c:v>
                </c:pt>
                <c:pt idx="29" formatCode="#,##0">
                  <c:v>13.574478279237155</c:v>
                </c:pt>
                <c:pt idx="30" formatCode="#,##0">
                  <c:v>33.602636772103779</c:v>
                </c:pt>
                <c:pt idx="31" formatCode="#,##0">
                  <c:v>38.99716336894403</c:v>
                </c:pt>
                <c:pt idx="32" formatCode="#,##0">
                  <c:v>26.150031999999896</c:v>
                </c:pt>
                <c:pt idx="33" formatCode="#,##0">
                  <c:v>17.866944619077913</c:v>
                </c:pt>
                <c:pt idx="34" formatCode="#,##0">
                  <c:v>14.062603999999737</c:v>
                </c:pt>
                <c:pt idx="35" formatCode="#,##0">
                  <c:v>14.250573000000145</c:v>
                </c:pt>
                <c:pt idx="36" formatCode="#,##0">
                  <c:v>12.166124396050236</c:v>
                </c:pt>
              </c:numCache>
            </c:numRef>
          </c:val>
          <c:extLst>
            <c:ext xmlns:c16="http://schemas.microsoft.com/office/drawing/2014/chart" uri="{C3380CC4-5D6E-409C-BE32-E72D297353CC}">
              <c16:uniqueId val="{00000013-E9FF-4FBA-BF86-B1A3B9373FB4}"/>
            </c:ext>
          </c:extLst>
        </c:ser>
        <c:dLbls>
          <c:showLegendKey val="0"/>
          <c:showVal val="0"/>
          <c:showCatName val="0"/>
          <c:showSerName val="0"/>
          <c:showPercent val="0"/>
          <c:showBubbleSize val="0"/>
        </c:dLbls>
        <c:gapWidth val="0"/>
        <c:overlap val="100"/>
        <c:axId val="3"/>
        <c:axId val="4"/>
      </c:barChart>
      <c:catAx>
        <c:axId val="2136451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0" i="0" u="none" strike="noStrike" baseline="0">
                    <a:solidFill>
                      <a:srgbClr val="993300"/>
                    </a:solidFill>
                    <a:latin typeface="Arial"/>
                    <a:ea typeface="Arial"/>
                    <a:cs typeface="Arial"/>
                  </a:defRPr>
                </a:pPr>
                <a:r>
                  <a:rPr lang="en-GB" sz="1200" b="0" i="0" u="none" strike="noStrike" baseline="0">
                    <a:solidFill>
                      <a:srgbClr val="993300"/>
                    </a:solidFill>
                    <a:latin typeface="Arial"/>
                    <a:cs typeface="Arial"/>
                  </a:rPr>
                  <a:t>Estimated RWE volume</a:t>
                </a:r>
              </a:p>
              <a:p>
                <a:pPr>
                  <a:defRPr sz="1200" b="0" i="0" u="none" strike="noStrike" baseline="0">
                    <a:solidFill>
                      <a:srgbClr val="9933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2.3959071360910692E-2"/>
              <c:y val="0.15500508515828079"/>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993300"/>
                </a:solidFill>
                <a:latin typeface="Arial"/>
                <a:ea typeface="Arial"/>
                <a:cs typeface="Arial"/>
              </a:defRPr>
            </a:pPr>
            <a:endParaRPr lang="en-US"/>
          </a:p>
        </c:txPr>
        <c:crossAx val="213645156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999"/>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Import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cif, nominal) </a:t>
                </a:r>
                <a:r>
                  <a:rPr lang="en-GB" sz="1100" b="0" i="0" u="none" strike="noStrike" baseline="0">
                    <a:solidFill>
                      <a:srgbClr val="FFFFFF"/>
                    </a:solidFill>
                    <a:latin typeface="Arial"/>
                    <a:cs typeface="Arial"/>
                  </a:rPr>
                  <a:t>)</a:t>
                </a:r>
              </a:p>
            </c:rich>
          </c:tx>
          <c:layout>
            <c:manualLayout>
              <c:xMode val="edge"/>
              <c:yMode val="edge"/>
              <c:x val="0.90836131420496191"/>
              <c:y val="0.1433380357377650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FF"/>
                </a:solidFill>
                <a:latin typeface="Arial"/>
                <a:ea typeface="Arial"/>
                <a:cs typeface="Arial"/>
              </a:defRPr>
            </a:pPr>
            <a:endParaRPr lang="en-US"/>
          </a:p>
        </c:txPr>
        <c:crossAx val="3"/>
        <c:crosses val="max"/>
        <c:crossBetween val="between"/>
      </c:valAx>
      <c:spPr>
        <a:noFill/>
        <a:ln w="25400">
          <a:noFill/>
        </a:ln>
      </c:spPr>
    </c:plotArea>
    <c:legend>
      <c:legendPos val="b"/>
      <c:layout>
        <c:manualLayout>
          <c:xMode val="edge"/>
          <c:yMode val="edge"/>
          <c:x val="9.1669490424353961E-2"/>
          <c:y val="0.86836182115553007"/>
          <c:w val="0.82919220883847444"/>
          <c:h val="0.1016700020930659"/>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54670450708603"/>
          <c:y val="8.5002788635186247E-2"/>
          <c:w val="0.66668720308621054"/>
          <c:h val="0.59001935640893977"/>
        </c:manualLayout>
      </c:layout>
      <c:barChart>
        <c:barDir val="col"/>
        <c:grouping val="stacked"/>
        <c:varyColors val="0"/>
        <c:ser>
          <c:idx val="0"/>
          <c:order val="0"/>
          <c:tx>
            <c:strRef>
              <c:f>' '!$A$117</c:f>
              <c:strCache>
                <c:ptCount val="1"/>
                <c:pt idx="0">
                  <c:v>EU-28</c:v>
                </c:pt>
              </c:strCache>
            </c:strRef>
          </c:tx>
          <c:spPr>
            <a:solidFill>
              <a:srgbClr val="00FF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'!$B$117:$BB$117</c:f>
              <c:numCache>
                <c:formatCode>#,##0.00</c:formatCode>
                <c:ptCount val="37"/>
                <c:pt idx="0">
                  <c:v>1.7E-5</c:v>
                </c:pt>
                <c:pt idx="1">
                  <c:v>1.7E-5</c:v>
                </c:pt>
                <c:pt idx="2">
                  <c:v>9.7999999999999972E-7</c:v>
                </c:pt>
                <c:pt idx="3">
                  <c:v>9.5199999999999969E-6</c:v>
                </c:pt>
                <c:pt idx="4">
                  <c:v>0</c:v>
                </c:pt>
                <c:pt idx="5">
                  <c:v>1.6543999999999999E-4</c:v>
                </c:pt>
                <c:pt idx="6">
                  <c:v>0</c:v>
                </c:pt>
                <c:pt idx="7">
                  <c:v>6.2000000000000003E-5</c:v>
                </c:pt>
                <c:pt idx="8">
                  <c:v>1.3652E-4</c:v>
                </c:pt>
                <c:pt idx="9">
                  <c:v>1.7299999999999998E-4</c:v>
                </c:pt>
                <c:pt idx="10">
                  <c:v>0</c:v>
                </c:pt>
                <c:pt idx="11">
                  <c:v>0</c:v>
                </c:pt>
                <c:pt idx="12">
                  <c:v>0</c:v>
                </c:pt>
                <c:pt idx="13">
                  <c:v>0</c:v>
                </c:pt>
                <c:pt idx="14">
                  <c:v>0</c:v>
                </c:pt>
                <c:pt idx="15">
                  <c:v>1.4115999999999998E-4</c:v>
                </c:pt>
                <c:pt idx="16">
                  <c:v>2.5479999999999997E-5</c:v>
                </c:pt>
                <c:pt idx="17">
                  <c:v>1.0219999999999999E-5</c:v>
                </c:pt>
              </c:numCache>
            </c:numRef>
          </c:val>
          <c:extLst>
            <c:ext xmlns:c16="http://schemas.microsoft.com/office/drawing/2014/chart" uri="{C3380CC4-5D6E-409C-BE32-E72D297353CC}">
              <c16:uniqueId val="{00000000-8107-40B5-ADF8-AD3893218504}"/>
            </c:ext>
          </c:extLst>
        </c:ser>
        <c:ser>
          <c:idx val="2"/>
          <c:order val="1"/>
          <c:tx>
            <c:strRef>
              <c:f>' '!$A$118</c:f>
              <c:strCache>
                <c:ptCount val="1"/>
                <c:pt idx="0">
                  <c:v>China </c:v>
                </c:pt>
              </c:strCache>
            </c:strRef>
          </c:tx>
          <c:spPr>
            <a:solidFill>
              <a:srgbClr val="FF00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'!$B$118:$BB$118</c:f>
              <c:numCache>
                <c:formatCode>#,##0.00</c:formatCode>
                <c:ptCount val="37"/>
                <c:pt idx="0">
                  <c:v>0.75540200000000002</c:v>
                </c:pt>
                <c:pt idx="1">
                  <c:v>0.91019299999999992</c:v>
                </c:pt>
                <c:pt idx="2">
                  <c:v>1.1279969999999999</c:v>
                </c:pt>
                <c:pt idx="3">
                  <c:v>1.3777509999999999</c:v>
                </c:pt>
                <c:pt idx="4">
                  <c:v>1.314686</c:v>
                </c:pt>
                <c:pt idx="5">
                  <c:v>1.8352329999999999</c:v>
                </c:pt>
                <c:pt idx="6">
                  <c:v>2.0642610000000001</c:v>
                </c:pt>
                <c:pt idx="7">
                  <c:v>2.3410249999999997</c:v>
                </c:pt>
                <c:pt idx="8">
                  <c:v>2.229673</c:v>
                </c:pt>
                <c:pt idx="9">
                  <c:v>1.6594307033333333</c:v>
                </c:pt>
                <c:pt idx="10">
                  <c:v>2.477751</c:v>
                </c:pt>
                <c:pt idx="11">
                  <c:v>2.7990219999999999</c:v>
                </c:pt>
                <c:pt idx="12">
                  <c:v>2.5809760016666665</c:v>
                </c:pt>
                <c:pt idx="13">
                  <c:v>2.7517775766666661</c:v>
                </c:pt>
                <c:pt idx="14">
                  <c:v>3.4794486687130135</c:v>
                </c:pt>
                <c:pt idx="15">
                  <c:v>3.1540951715947609</c:v>
                </c:pt>
                <c:pt idx="16">
                  <c:v>3.2502608199797938</c:v>
                </c:pt>
                <c:pt idx="17">
                  <c:v>2.5673747734930799</c:v>
                </c:pt>
              </c:numCache>
            </c:numRef>
          </c:val>
          <c:extLst>
            <c:ext xmlns:c16="http://schemas.microsoft.com/office/drawing/2014/chart" uri="{C3380CC4-5D6E-409C-BE32-E72D297353CC}">
              <c16:uniqueId val="{00000001-8107-40B5-ADF8-AD3893218504}"/>
            </c:ext>
          </c:extLst>
        </c:ser>
        <c:ser>
          <c:idx val="3"/>
          <c:order val="2"/>
          <c:tx>
            <c:strRef>
              <c:f>' '!$A$119</c:f>
              <c:strCache>
                <c:ptCount val="1"/>
                <c:pt idx="0">
                  <c:v>India </c:v>
                </c:pt>
              </c:strCache>
            </c:strRef>
          </c:tx>
          <c:spPr>
            <a:pattFill prst="dash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'!$B$119:$BB$119</c:f>
              <c:numCache>
                <c:formatCode>#,##0.00</c:formatCode>
                <c:ptCount val="37"/>
                <c:pt idx="0">
                  <c:v>2.0579999999999999E-4</c:v>
                </c:pt>
                <c:pt idx="1">
                  <c:v>2.0579999999999999E-4</c:v>
                </c:pt>
                <c:pt idx="2">
                  <c:v>0</c:v>
                </c:pt>
                <c:pt idx="3">
                  <c:v>7.5999999999999991E-5</c:v>
                </c:pt>
                <c:pt idx="4">
                  <c:v>0.165709</c:v>
                </c:pt>
                <c:pt idx="5">
                  <c:v>2.7677999999999998E-2</c:v>
                </c:pt>
                <c:pt idx="6">
                  <c:v>3.5570999999999998E-2</c:v>
                </c:pt>
                <c:pt idx="7">
                  <c:v>7.2292999999999996E-2</c:v>
                </c:pt>
                <c:pt idx="8">
                  <c:v>9.3649999999999983E-2</c:v>
                </c:pt>
                <c:pt idx="9">
                  <c:v>7.2161000000000003E-2</c:v>
                </c:pt>
                <c:pt idx="10">
                  <c:v>0.12364599999999999</c:v>
                </c:pt>
                <c:pt idx="11">
                  <c:v>0.14175699999999999</c:v>
                </c:pt>
                <c:pt idx="12">
                  <c:v>7.3076000000000002E-2</c:v>
                </c:pt>
                <c:pt idx="13">
                  <c:v>0.10948899999999999</c:v>
                </c:pt>
                <c:pt idx="14">
                  <c:v>0.209094</c:v>
                </c:pt>
                <c:pt idx="15">
                  <c:v>0.24960499999999999</c:v>
                </c:pt>
                <c:pt idx="16">
                  <c:v>0.15273399999999998</c:v>
                </c:pt>
                <c:pt idx="17">
                  <c:v>0.12243599999999999</c:v>
                </c:pt>
              </c:numCache>
            </c:numRef>
          </c:val>
          <c:extLst>
            <c:ext xmlns:c16="http://schemas.microsoft.com/office/drawing/2014/chart" uri="{C3380CC4-5D6E-409C-BE32-E72D297353CC}">
              <c16:uniqueId val="{00000002-8107-40B5-ADF8-AD3893218504}"/>
            </c:ext>
          </c:extLst>
        </c:ser>
        <c:ser>
          <c:idx val="4"/>
          <c:order val="3"/>
          <c:tx>
            <c:strRef>
              <c:f>' '!$A$120</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'!$B$120:$BB$120</c:f>
              <c:numCache>
                <c:formatCode>#,##0.00</c:formatCode>
                <c:ptCount val="37"/>
                <c:pt idx="0">
                  <c:v>0.400501</c:v>
                </c:pt>
                <c:pt idx="1">
                  <c:v>0.400501</c:v>
                </c:pt>
                <c:pt idx="2">
                  <c:v>0.40235500000000002</c:v>
                </c:pt>
                <c:pt idx="3">
                  <c:v>0.39699899999999999</c:v>
                </c:pt>
                <c:pt idx="4">
                  <c:v>0.318245</c:v>
                </c:pt>
                <c:pt idx="5">
                  <c:v>0.22660599999999997</c:v>
                </c:pt>
                <c:pt idx="6">
                  <c:v>0.18199700000000002</c:v>
                </c:pt>
                <c:pt idx="7">
                  <c:v>0.159999</c:v>
                </c:pt>
                <c:pt idx="8">
                  <c:v>9.1822000000000001E-2</c:v>
                </c:pt>
                <c:pt idx="9">
                  <c:v>3.9609999999999999E-2</c:v>
                </c:pt>
                <c:pt idx="10">
                  <c:v>5.1756999999999997E-2</c:v>
                </c:pt>
                <c:pt idx="11">
                  <c:v>0.11525299999999999</c:v>
                </c:pt>
                <c:pt idx="12">
                  <c:v>6.4137E-2</c:v>
                </c:pt>
                <c:pt idx="13">
                  <c:v>5.8054999999999995E-2</c:v>
                </c:pt>
                <c:pt idx="14">
                  <c:v>2.7330999999999998E-2</c:v>
                </c:pt>
                <c:pt idx="15">
                  <c:v>3.1688000000000001E-2</c:v>
                </c:pt>
                <c:pt idx="16">
                  <c:v>3.6561999999999997E-2</c:v>
                </c:pt>
                <c:pt idx="17">
                  <c:v>2.4710999999999997E-2</c:v>
                </c:pt>
              </c:numCache>
            </c:numRef>
          </c:val>
          <c:extLst>
            <c:ext xmlns:c16="http://schemas.microsoft.com/office/drawing/2014/chart" uri="{C3380CC4-5D6E-409C-BE32-E72D297353CC}">
              <c16:uniqueId val="{00000003-8107-40B5-ADF8-AD3893218504}"/>
            </c:ext>
          </c:extLst>
        </c:ser>
        <c:ser>
          <c:idx val="10"/>
          <c:order val="4"/>
          <c:tx>
            <c:strRef>
              <c:f>' '!$A$121</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'!$B$121:$BB$121</c:f>
              <c:numCache>
                <c:formatCode>#,##0.00</c:formatCode>
                <c:ptCount val="37"/>
                <c:pt idx="0">
                  <c:v>0.24481499999999998</c:v>
                </c:pt>
                <c:pt idx="1">
                  <c:v>0.24481499999999998</c:v>
                </c:pt>
                <c:pt idx="2">
                  <c:v>0.17475799999999997</c:v>
                </c:pt>
                <c:pt idx="3">
                  <c:v>0.16385999999999998</c:v>
                </c:pt>
                <c:pt idx="4">
                  <c:v>0.16791199999999998</c:v>
                </c:pt>
                <c:pt idx="5">
                  <c:v>0.105862</c:v>
                </c:pt>
                <c:pt idx="6">
                  <c:v>8.7324999999999986E-2</c:v>
                </c:pt>
                <c:pt idx="7">
                  <c:v>7.1619999999999989E-2</c:v>
                </c:pt>
                <c:pt idx="8">
                  <c:v>6.600099999999999E-2</c:v>
                </c:pt>
                <c:pt idx="9">
                  <c:v>8.7475999999999998E-2</c:v>
                </c:pt>
                <c:pt idx="10">
                  <c:v>8.4777999999999992E-2</c:v>
                </c:pt>
                <c:pt idx="11">
                  <c:v>9.7293999999999992E-2</c:v>
                </c:pt>
                <c:pt idx="12">
                  <c:v>9.8761000000000002E-2</c:v>
                </c:pt>
                <c:pt idx="13">
                  <c:v>7.5887999999999997E-2</c:v>
                </c:pt>
                <c:pt idx="14">
                  <c:v>9.4096377199999998E-2</c:v>
                </c:pt>
                <c:pt idx="15">
                  <c:v>7.5891E-2</c:v>
                </c:pt>
                <c:pt idx="16">
                  <c:v>7.8053999999999998E-2</c:v>
                </c:pt>
                <c:pt idx="17">
                  <c:v>5.5703999999999997E-2</c:v>
                </c:pt>
              </c:numCache>
            </c:numRef>
          </c:val>
          <c:extLst>
            <c:ext xmlns:c16="http://schemas.microsoft.com/office/drawing/2014/chart" uri="{C3380CC4-5D6E-409C-BE32-E72D297353CC}">
              <c16:uniqueId val="{00000004-8107-40B5-ADF8-AD3893218504}"/>
            </c:ext>
          </c:extLst>
        </c:ser>
        <c:ser>
          <c:idx val="11"/>
          <c:order val="5"/>
          <c:tx>
            <c:strRef>
              <c:f>' '!$A$122</c:f>
              <c:strCache>
                <c:ptCount val="1"/>
                <c:pt idx="0">
                  <c:v>Thailand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'!$B$122:$BB$122</c:f>
              <c:numCache>
                <c:formatCode>#,##0.00</c:formatCode>
                <c:ptCount val="37"/>
                <c:pt idx="0">
                  <c:v>0</c:v>
                </c:pt>
                <c:pt idx="1">
                  <c:v>0</c:v>
                </c:pt>
                <c:pt idx="2">
                  <c:v>1.8467000000000001E-2</c:v>
                </c:pt>
                <c:pt idx="3">
                  <c:v>2.5769E-2</c:v>
                </c:pt>
                <c:pt idx="4">
                  <c:v>2.5718000000000001E-2</c:v>
                </c:pt>
                <c:pt idx="5">
                  <c:v>5.364344857792791E-2</c:v>
                </c:pt>
                <c:pt idx="6">
                  <c:v>2.6619E-2</c:v>
                </c:pt>
                <c:pt idx="7">
                  <c:v>1.8134999999999998E-2</c:v>
                </c:pt>
                <c:pt idx="8">
                  <c:v>3.3123E-2</c:v>
                </c:pt>
                <c:pt idx="9">
                  <c:v>1.1622E-2</c:v>
                </c:pt>
                <c:pt idx="10">
                  <c:v>5.8791879999999994E-4</c:v>
                </c:pt>
                <c:pt idx="11">
                  <c:v>7.2839999999999997E-3</c:v>
                </c:pt>
                <c:pt idx="12">
                  <c:v>9.193999999999999E-3</c:v>
                </c:pt>
                <c:pt idx="13">
                  <c:v>0</c:v>
                </c:pt>
                <c:pt idx="14">
                  <c:v>0</c:v>
                </c:pt>
                <c:pt idx="15">
                  <c:v>0</c:v>
                </c:pt>
                <c:pt idx="16">
                  <c:v>0</c:v>
                </c:pt>
                <c:pt idx="17">
                  <c:v>3.120415E-4</c:v>
                </c:pt>
              </c:numCache>
            </c:numRef>
          </c:val>
          <c:extLst>
            <c:ext xmlns:c16="http://schemas.microsoft.com/office/drawing/2014/chart" uri="{C3380CC4-5D6E-409C-BE32-E72D297353CC}">
              <c16:uniqueId val="{00000005-8107-40B5-ADF8-AD3893218504}"/>
            </c:ext>
          </c:extLst>
        </c:ser>
        <c:ser>
          <c:idx val="13"/>
          <c:order val="6"/>
          <c:tx>
            <c:strRef>
              <c:f>' '!$A$123</c:f>
              <c:strCache>
                <c:ptCount val="1"/>
                <c:pt idx="0">
                  <c:v>Vietnam </c:v>
                </c:pt>
              </c:strCache>
            </c:strRef>
          </c:tx>
          <c:spPr>
            <a:solidFill>
              <a:srgbClr val="00FFFF"/>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'!$B$123:$BB$123</c:f>
              <c:numCache>
                <c:formatCode>#,##0.00</c:formatCode>
                <c:ptCount val="37"/>
                <c:pt idx="0">
                  <c:v>9.0886866666666666E-3</c:v>
                </c:pt>
                <c:pt idx="1">
                  <c:v>9.0886866666666666E-3</c:v>
                </c:pt>
                <c:pt idx="2">
                  <c:v>0</c:v>
                </c:pt>
                <c:pt idx="3">
                  <c:v>6.8517071999999998E-2</c:v>
                </c:pt>
                <c:pt idx="4">
                  <c:v>0.13631099999999999</c:v>
                </c:pt>
                <c:pt idx="5">
                  <c:v>0.10517267222222222</c:v>
                </c:pt>
                <c:pt idx="6">
                  <c:v>4.7342005E-2</c:v>
                </c:pt>
                <c:pt idx="7">
                  <c:v>9.0320363636363643E-2</c:v>
                </c:pt>
                <c:pt idx="8">
                  <c:v>8.036576956521739E-2</c:v>
                </c:pt>
                <c:pt idx="9">
                  <c:v>5.0483911111111113E-2</c:v>
                </c:pt>
                <c:pt idx="10">
                  <c:v>4.4576904761904762E-2</c:v>
                </c:pt>
                <c:pt idx="11">
                  <c:v>7.1514873913043481E-2</c:v>
                </c:pt>
                <c:pt idx="12">
                  <c:v>7.9946000000000003E-2</c:v>
                </c:pt>
                <c:pt idx="13">
                  <c:v>5.2772082608695647E-2</c:v>
                </c:pt>
                <c:pt idx="14">
                  <c:v>5.3256662500000003E-2</c:v>
                </c:pt>
                <c:pt idx="15">
                  <c:v>7.4850404166666662E-2</c:v>
                </c:pt>
                <c:pt idx="16">
                  <c:v>0.15570947499999999</c:v>
                </c:pt>
                <c:pt idx="17">
                  <c:v>0.11676803500000001</c:v>
                </c:pt>
              </c:numCache>
            </c:numRef>
          </c:val>
          <c:extLst>
            <c:ext xmlns:c16="http://schemas.microsoft.com/office/drawing/2014/chart" uri="{C3380CC4-5D6E-409C-BE32-E72D297353CC}">
              <c16:uniqueId val="{00000006-8107-40B5-ADF8-AD3893218504}"/>
            </c:ext>
          </c:extLst>
        </c:ser>
        <c:ser>
          <c:idx val="14"/>
          <c:order val="7"/>
          <c:tx>
            <c:strRef>
              <c:f>' '!$A$124</c:f>
              <c:strCache>
                <c:ptCount val="1"/>
                <c:pt idx="0">
                  <c:v>Others</c:v>
                </c:pt>
              </c:strCache>
            </c:strRef>
          </c:tx>
          <c:spPr>
            <a:solidFill>
              <a:srgbClr val="9933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'!$B$124:$BB$124</c:f>
              <c:numCache>
                <c:formatCode>#,##0.00</c:formatCode>
                <c:ptCount val="37"/>
                <c:pt idx="0">
                  <c:v>0.22033361799999995</c:v>
                </c:pt>
                <c:pt idx="1">
                  <c:v>6.5542618000000052E-2</c:v>
                </c:pt>
                <c:pt idx="2">
                  <c:v>0.13646409799999981</c:v>
                </c:pt>
                <c:pt idx="3">
                  <c:v>5.5501581550000623E-2</c:v>
                </c:pt>
                <c:pt idx="4">
                  <c:v>8.0503747399999881E-2</c:v>
                </c:pt>
                <c:pt idx="5">
                  <c:v>5.2974995600000518E-2</c:v>
                </c:pt>
                <c:pt idx="6">
                  <c:v>2.4282780400000092E-2</c:v>
                </c:pt>
                <c:pt idx="7">
                  <c:v>4.7365059000000542E-2</c:v>
                </c:pt>
                <c:pt idx="8">
                  <c:v>2.8687419200000619E-2</c:v>
                </c:pt>
                <c:pt idx="9">
                  <c:v>2.201469179999993E-2</c:v>
                </c:pt>
                <c:pt idx="10">
                  <c:v>4.8048778800000136E-2</c:v>
                </c:pt>
                <c:pt idx="11">
                  <c:v>0.14535759999999964</c:v>
                </c:pt>
                <c:pt idx="12">
                  <c:v>0.1438583200000001</c:v>
                </c:pt>
                <c:pt idx="13">
                  <c:v>7.4971497866666681E-2</c:v>
                </c:pt>
                <c:pt idx="14">
                  <c:v>8.0141430600000341E-2</c:v>
                </c:pt>
                <c:pt idx="15">
                  <c:v>7.9136551199999516E-2</c:v>
                </c:pt>
                <c:pt idx="16">
                  <c:v>5.9115242399999879E-2</c:v>
                </c:pt>
                <c:pt idx="17">
                  <c:v>2.1000904000000098E-2</c:v>
                </c:pt>
              </c:numCache>
            </c:numRef>
          </c:val>
          <c:extLst>
            <c:ext xmlns:c16="http://schemas.microsoft.com/office/drawing/2014/chart" uri="{C3380CC4-5D6E-409C-BE32-E72D297353CC}">
              <c16:uniqueId val="{00000007-8107-40B5-ADF8-AD3893218504}"/>
            </c:ext>
          </c:extLst>
        </c:ser>
        <c:dLbls>
          <c:showLegendKey val="0"/>
          <c:showVal val="0"/>
          <c:showCatName val="0"/>
          <c:showSerName val="0"/>
          <c:showPercent val="0"/>
          <c:showBubbleSize val="0"/>
        </c:dLbls>
        <c:gapWidth val="0"/>
        <c:overlap val="100"/>
        <c:axId val="161344752"/>
        <c:axId val="1"/>
      </c:barChart>
      <c:barChart>
        <c:barDir val="col"/>
        <c:grouping val="stacked"/>
        <c:varyColors val="0"/>
        <c:ser>
          <c:idx val="15"/>
          <c:order val="8"/>
          <c:tx>
            <c:strRef>
              <c:f>' '!$A$125</c:f>
              <c:strCache>
                <c:ptCount val="1"/>
              </c:strCache>
            </c:strRef>
          </c:tx>
          <c:spPr>
            <a:noFill/>
            <a:ln w="25400">
              <a:noFill/>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'!$B$125:$BB$125</c:f>
              <c:numCache>
                <c:formatCode>General</c:formatCode>
                <c:ptCount val="37"/>
              </c:numCache>
            </c:numRef>
          </c:val>
          <c:extLst>
            <c:ext xmlns:c16="http://schemas.microsoft.com/office/drawing/2014/chart" uri="{C3380CC4-5D6E-409C-BE32-E72D297353CC}">
              <c16:uniqueId val="{00000008-8107-40B5-ADF8-AD3893218504}"/>
            </c:ext>
          </c:extLst>
        </c:ser>
        <c:ser>
          <c:idx val="7"/>
          <c:order val="9"/>
          <c:tx>
            <c:strRef>
              <c:f>' '!$A$126</c:f>
              <c:strCache>
                <c:ptCount val="1"/>
              </c:strCache>
            </c:strRef>
          </c:tx>
          <c:spPr>
            <a:noFill/>
            <a:ln w="25400">
              <a:noFill/>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'!$B$126:$BB$126</c:f>
              <c:numCache>
                <c:formatCode>General</c:formatCode>
                <c:ptCount val="37"/>
              </c:numCache>
            </c:numRef>
          </c:val>
          <c:extLst>
            <c:ext xmlns:c16="http://schemas.microsoft.com/office/drawing/2014/chart" uri="{C3380CC4-5D6E-409C-BE32-E72D297353CC}">
              <c16:uniqueId val="{00000009-8107-40B5-ADF8-AD3893218504}"/>
            </c:ext>
          </c:extLst>
        </c:ser>
        <c:ser>
          <c:idx val="8"/>
          <c:order val="10"/>
          <c:tx>
            <c:strRef>
              <c:f>' '!$A$127</c:f>
              <c:strCache>
                <c:ptCount val="1"/>
              </c:strCache>
            </c:strRef>
          </c:tx>
          <c:spPr>
            <a:noFill/>
            <a:ln w="25400">
              <a:noFill/>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'!$B$127:$BB$127</c:f>
              <c:numCache>
                <c:formatCode>#,##0.0</c:formatCode>
                <c:ptCount val="37"/>
              </c:numCache>
            </c:numRef>
          </c:val>
          <c:extLst>
            <c:ext xmlns:c16="http://schemas.microsoft.com/office/drawing/2014/chart" uri="{C3380CC4-5D6E-409C-BE32-E72D297353CC}">
              <c16:uniqueId val="{0000000A-8107-40B5-ADF8-AD3893218504}"/>
            </c:ext>
          </c:extLst>
        </c:ser>
        <c:ser>
          <c:idx val="9"/>
          <c:order val="11"/>
          <c:tx>
            <c:strRef>
              <c:f>' '!$A$128</c:f>
              <c:strCache>
                <c:ptCount val="1"/>
              </c:strCache>
            </c:strRef>
          </c:tx>
          <c:spPr>
            <a:noFill/>
            <a:ln w="25400">
              <a:noFill/>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'!$B$128:$BB$128</c:f>
              <c:numCache>
                <c:formatCode>#,##0.0</c:formatCode>
                <c:ptCount val="37"/>
              </c:numCache>
            </c:numRef>
          </c:val>
          <c:extLst>
            <c:ext xmlns:c16="http://schemas.microsoft.com/office/drawing/2014/chart" uri="{C3380CC4-5D6E-409C-BE32-E72D297353CC}">
              <c16:uniqueId val="{0000000B-8107-40B5-ADF8-AD3893218504}"/>
            </c:ext>
          </c:extLst>
        </c:ser>
        <c:ser>
          <c:idx val="16"/>
          <c:order val="12"/>
          <c:tx>
            <c:strRef>
              <c:f>' '!$A$129</c:f>
              <c:strCache>
                <c:ptCount val="1"/>
                <c:pt idx="0">
                  <c:v>EU-28</c:v>
                </c:pt>
              </c:strCache>
            </c:strRef>
          </c:tx>
          <c:spPr>
            <a:solidFill>
              <a:srgbClr val="00FF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'!$B$129:$BB$129</c:f>
              <c:numCache>
                <c:formatCode>General</c:formatCode>
                <c:ptCount val="37"/>
                <c:pt idx="19" formatCode="#,##0">
                  <c:v>6.3082767900000001E-3</c:v>
                </c:pt>
                <c:pt idx="20" formatCode="#,##0">
                  <c:v>1.0559124E-2</c:v>
                </c:pt>
                <c:pt idx="21" formatCode="#,##0">
                  <c:v>3.0193007999999998E-3</c:v>
                </c:pt>
                <c:pt idx="22" formatCode="#,##0">
                  <c:v>2.7494947200000001E-2</c:v>
                </c:pt>
                <c:pt idx="23" formatCode="#,##0">
                  <c:v>0</c:v>
                </c:pt>
                <c:pt idx="24" formatCode="#,##0">
                  <c:v>3.1814125200000001E-2</c:v>
                </c:pt>
                <c:pt idx="25" formatCode="#,##0">
                  <c:v>0</c:v>
                </c:pt>
                <c:pt idx="26" formatCode="#,##0">
                  <c:v>3.7973814000000002E-2</c:v>
                </c:pt>
                <c:pt idx="27" formatCode="#,##0">
                  <c:v>0.17668867480000003</c:v>
                </c:pt>
                <c:pt idx="28" formatCode="#,##0">
                  <c:v>9.7536969200000004E-2</c:v>
                </c:pt>
                <c:pt idx="29" formatCode="#,##0">
                  <c:v>0</c:v>
                </c:pt>
                <c:pt idx="30" formatCode="#,##0">
                  <c:v>0</c:v>
                </c:pt>
                <c:pt idx="31" formatCode="#,##0">
                  <c:v>0</c:v>
                </c:pt>
                <c:pt idx="32" formatCode="#,##0">
                  <c:v>0</c:v>
                </c:pt>
                <c:pt idx="33" formatCode="#,##0">
                  <c:v>0</c:v>
                </c:pt>
                <c:pt idx="34" formatCode="#,##0">
                  <c:v>0.11235906499999999</c:v>
                </c:pt>
                <c:pt idx="35" formatCode="#,##0">
                  <c:v>6.2534315499999993E-2</c:v>
                </c:pt>
                <c:pt idx="36" formatCode="#,##0">
                  <c:v>2.4977666999999999E-2</c:v>
                </c:pt>
              </c:numCache>
            </c:numRef>
          </c:val>
          <c:extLst>
            <c:ext xmlns:c16="http://schemas.microsoft.com/office/drawing/2014/chart" uri="{C3380CC4-5D6E-409C-BE32-E72D297353CC}">
              <c16:uniqueId val="{0000000C-8107-40B5-ADF8-AD3893218504}"/>
            </c:ext>
          </c:extLst>
        </c:ser>
        <c:ser>
          <c:idx val="24"/>
          <c:order val="13"/>
          <c:tx>
            <c:strRef>
              <c:f>' '!$A$130</c:f>
              <c:strCache>
                <c:ptCount val="1"/>
                <c:pt idx="0">
                  <c:v>China </c:v>
                </c:pt>
              </c:strCache>
            </c:strRef>
          </c:tx>
          <c:spPr>
            <a:solidFill>
              <a:srgbClr val="FF00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'!$B$130:$BB$130</c:f>
              <c:numCache>
                <c:formatCode>General</c:formatCode>
                <c:ptCount val="37"/>
                <c:pt idx="19" formatCode="#,##0">
                  <c:v>101.72129099999999</c:v>
                </c:pt>
                <c:pt idx="20" formatCode="#,##0">
                  <c:v>99.754999999999995</c:v>
                </c:pt>
                <c:pt idx="21" formatCode="#,##0">
                  <c:v>123.213673</c:v>
                </c:pt>
                <c:pt idx="22" formatCode="#,##0">
                  <c:v>154.88999999999999</c:v>
                </c:pt>
                <c:pt idx="23" formatCode="#,##0">
                  <c:v>169.40100000000001</c:v>
                </c:pt>
                <c:pt idx="24" formatCode="#,##0">
                  <c:v>270.51400000000001</c:v>
                </c:pt>
                <c:pt idx="25" formatCode="#,##0">
                  <c:v>345.24608099999995</c:v>
                </c:pt>
                <c:pt idx="26" formatCode="#,##0">
                  <c:v>414.75021399999997</c:v>
                </c:pt>
                <c:pt idx="27" formatCode="#,##0">
                  <c:v>413.29982400000006</c:v>
                </c:pt>
                <c:pt idx="28" formatCode="#,##0">
                  <c:v>274.52884599999999</c:v>
                </c:pt>
                <c:pt idx="29" formatCode="#,##0">
                  <c:v>477.942857</c:v>
                </c:pt>
                <c:pt idx="30" formatCode="#,##0">
                  <c:v>583.47619599999985</c:v>
                </c:pt>
                <c:pt idx="31" formatCode="#,##0">
                  <c:v>523.3403679999999</c:v>
                </c:pt>
                <c:pt idx="32" formatCode="#,##0">
                  <c:v>624.72885999999994</c:v>
                </c:pt>
                <c:pt idx="33" formatCode="#,##0">
                  <c:v>801.85339499999998</c:v>
                </c:pt>
                <c:pt idx="34" formatCode="#,##0">
                  <c:v>661.03557199999989</c:v>
                </c:pt>
                <c:pt idx="35" formatCode="#,##0">
                  <c:v>571.90717099999995</c:v>
                </c:pt>
                <c:pt idx="36" formatCode="#,##0">
                  <c:v>595.54214799999988</c:v>
                </c:pt>
              </c:numCache>
            </c:numRef>
          </c:val>
          <c:extLst>
            <c:ext xmlns:c16="http://schemas.microsoft.com/office/drawing/2014/chart" uri="{C3380CC4-5D6E-409C-BE32-E72D297353CC}">
              <c16:uniqueId val="{0000000D-8107-40B5-ADF8-AD3893218504}"/>
            </c:ext>
          </c:extLst>
        </c:ser>
        <c:ser>
          <c:idx val="26"/>
          <c:order val="14"/>
          <c:tx>
            <c:strRef>
              <c:f>' '!$A$131</c:f>
              <c:strCache>
                <c:ptCount val="1"/>
                <c:pt idx="0">
                  <c:v>India </c:v>
                </c:pt>
              </c:strCache>
            </c:strRef>
          </c:tx>
          <c:spPr>
            <a:pattFill prst="dash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'!$B$131:$BB$131</c:f>
              <c:numCache>
                <c:formatCode>General</c:formatCode>
                <c:ptCount val="37"/>
                <c:pt idx="19" formatCode="#,##0">
                  <c:v>0.24792700000000001</c:v>
                </c:pt>
                <c:pt idx="20" formatCode="#,##0">
                  <c:v>6.2540999999999999E-2</c:v>
                </c:pt>
                <c:pt idx="21" formatCode="#,##0">
                  <c:v>0</c:v>
                </c:pt>
                <c:pt idx="22" formatCode="#,##0">
                  <c:v>3.8758000000000001E-2</c:v>
                </c:pt>
                <c:pt idx="23" formatCode="#,##0">
                  <c:v>56.155739999999994</c:v>
                </c:pt>
                <c:pt idx="24" formatCode="#,##0">
                  <c:v>6.6863389999999994</c:v>
                </c:pt>
                <c:pt idx="25" formatCode="#,##0">
                  <c:v>15.319443999999999</c:v>
                </c:pt>
                <c:pt idx="26" formatCode="#,##0">
                  <c:v>31.50563</c:v>
                </c:pt>
                <c:pt idx="27" formatCode="#,##0">
                  <c:v>44.014573999999996</c:v>
                </c:pt>
                <c:pt idx="28" formatCode="#,##0">
                  <c:v>31.725625999999998</c:v>
                </c:pt>
                <c:pt idx="29" formatCode="#,##0">
                  <c:v>59.472927999999996</c:v>
                </c:pt>
                <c:pt idx="30" formatCode="#,##0">
                  <c:v>63.554251999999998</c:v>
                </c:pt>
                <c:pt idx="31" formatCode="#,##0">
                  <c:v>35.815571999999996</c:v>
                </c:pt>
                <c:pt idx="32" formatCode="#,##0">
                  <c:v>54.38832</c:v>
                </c:pt>
                <c:pt idx="33" formatCode="#,##0">
                  <c:v>107.896839</c:v>
                </c:pt>
                <c:pt idx="34" formatCode="#,##0">
                  <c:v>101.892701</c:v>
                </c:pt>
                <c:pt idx="35" formatCode="#,##0">
                  <c:v>64.132243000000003</c:v>
                </c:pt>
                <c:pt idx="36" formatCode="#,##0">
                  <c:v>59.409284</c:v>
                </c:pt>
              </c:numCache>
            </c:numRef>
          </c:val>
          <c:extLst>
            <c:ext xmlns:c16="http://schemas.microsoft.com/office/drawing/2014/chart" uri="{C3380CC4-5D6E-409C-BE32-E72D297353CC}">
              <c16:uniqueId val="{0000000E-8107-40B5-ADF8-AD3893218504}"/>
            </c:ext>
          </c:extLst>
        </c:ser>
        <c:ser>
          <c:idx val="27"/>
          <c:order val="15"/>
          <c:tx>
            <c:strRef>
              <c:f>' '!$A$132</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'!$B$132:$BB$132</c:f>
              <c:numCache>
                <c:formatCode>General</c:formatCode>
                <c:ptCount val="37"/>
                <c:pt idx="19" formatCode="#,##0">
                  <c:v>94.406910764816814</c:v>
                </c:pt>
                <c:pt idx="20" formatCode="#,##0">
                  <c:v>47.968840331247698</c:v>
                </c:pt>
                <c:pt idx="21" formatCode="#,##0">
                  <c:v>44.236314958495683</c:v>
                </c:pt>
                <c:pt idx="22" formatCode="#,##0">
                  <c:v>46.492743217530737</c:v>
                </c:pt>
                <c:pt idx="23" formatCode="#,##0">
                  <c:v>42.970027717941093</c:v>
                </c:pt>
                <c:pt idx="24" formatCode="#,##0">
                  <c:v>35.36623115601023</c:v>
                </c:pt>
                <c:pt idx="25" formatCode="#,##0">
                  <c:v>30.710228719353513</c:v>
                </c:pt>
                <c:pt idx="26" formatCode="#,##0">
                  <c:v>31.787279258914726</c:v>
                </c:pt>
                <c:pt idx="27" formatCode="#,##0">
                  <c:v>18.457994901935063</c:v>
                </c:pt>
                <c:pt idx="28" formatCode="#,##0">
                  <c:v>7.1969068896731621</c:v>
                </c:pt>
                <c:pt idx="29" formatCode="#,##0">
                  <c:v>11.948361539628472</c:v>
                </c:pt>
                <c:pt idx="30" formatCode="#,##0">
                  <c:v>29.020644418310095</c:v>
                </c:pt>
                <c:pt idx="31" formatCode="#,##0">
                  <c:v>15.270800342395049</c:v>
                </c:pt>
                <c:pt idx="32" formatCode="#,##0">
                  <c:v>15.392103634970839</c:v>
                </c:pt>
                <c:pt idx="33" formatCode="#,##0">
                  <c:v>7.6569171259972011</c:v>
                </c:pt>
                <c:pt idx="34" formatCode="#,##0">
                  <c:v>8.9709400061623974</c:v>
                </c:pt>
                <c:pt idx="35" formatCode="#,##0">
                  <c:v>9.5879582383425301</c:v>
                </c:pt>
                <c:pt idx="36" formatCode="#,##0">
                  <c:v>6.8576669093384295</c:v>
                </c:pt>
              </c:numCache>
            </c:numRef>
          </c:val>
          <c:extLst>
            <c:ext xmlns:c16="http://schemas.microsoft.com/office/drawing/2014/chart" uri="{C3380CC4-5D6E-409C-BE32-E72D297353CC}">
              <c16:uniqueId val="{0000000F-8107-40B5-ADF8-AD3893218504}"/>
            </c:ext>
          </c:extLst>
        </c:ser>
        <c:ser>
          <c:idx val="1"/>
          <c:order val="16"/>
          <c:tx>
            <c:strRef>
              <c:f>' '!$A$133</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'!$B$133:$BB$133</c:f>
              <c:numCache>
                <c:formatCode>General</c:formatCode>
                <c:ptCount val="37"/>
                <c:pt idx="19" formatCode="#,##0">
                  <c:v>38.034000000000006</c:v>
                </c:pt>
                <c:pt idx="20" formatCode="#,##0">
                  <c:v>24.641384999999996</c:v>
                </c:pt>
                <c:pt idx="21" formatCode="#,##0">
                  <c:v>18.128964</c:v>
                </c:pt>
                <c:pt idx="22" formatCode="#,##0">
                  <c:v>17.160881</c:v>
                </c:pt>
                <c:pt idx="23" formatCode="#,##0">
                  <c:v>20.431000000000001</c:v>
                </c:pt>
                <c:pt idx="24" formatCode="#,##0">
                  <c:v>14.031000000000002</c:v>
                </c:pt>
                <c:pt idx="25" formatCode="#,##0">
                  <c:v>13.308000000000002</c:v>
                </c:pt>
                <c:pt idx="26" formatCode="#,##0">
                  <c:v>12.504999999999999</c:v>
                </c:pt>
                <c:pt idx="27" formatCode="#,##0">
                  <c:v>11.179</c:v>
                </c:pt>
                <c:pt idx="28" formatCode="#,##0">
                  <c:v>13.457000000000001</c:v>
                </c:pt>
                <c:pt idx="29" formatCode="#,##0">
                  <c:v>15.481</c:v>
                </c:pt>
                <c:pt idx="30" formatCode="#,##0">
                  <c:v>20.065000000000001</c:v>
                </c:pt>
                <c:pt idx="31" formatCode="#,##0">
                  <c:v>21.913</c:v>
                </c:pt>
                <c:pt idx="32" formatCode="#,##0">
                  <c:v>16.998999999999999</c:v>
                </c:pt>
                <c:pt idx="33" formatCode="#,##0">
                  <c:v>18.525717999999998</c:v>
                </c:pt>
                <c:pt idx="34" formatCode="#,##0">
                  <c:v>17.053000000000001</c:v>
                </c:pt>
                <c:pt idx="35" formatCode="#,##0">
                  <c:v>15.632</c:v>
                </c:pt>
                <c:pt idx="36" formatCode="#,##0">
                  <c:v>11.84</c:v>
                </c:pt>
              </c:numCache>
            </c:numRef>
          </c:val>
          <c:extLst>
            <c:ext xmlns:c16="http://schemas.microsoft.com/office/drawing/2014/chart" uri="{C3380CC4-5D6E-409C-BE32-E72D297353CC}">
              <c16:uniqueId val="{00000010-8107-40B5-ADF8-AD3893218504}"/>
            </c:ext>
          </c:extLst>
        </c:ser>
        <c:ser>
          <c:idx val="5"/>
          <c:order val="17"/>
          <c:tx>
            <c:strRef>
              <c:f>' '!$A$134</c:f>
              <c:strCache>
                <c:ptCount val="1"/>
                <c:pt idx="0">
                  <c:v>Thailand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'!$B$134:$BB$134</c:f>
              <c:numCache>
                <c:formatCode>General</c:formatCode>
                <c:ptCount val="37"/>
                <c:pt idx="19" formatCode="#,##0">
                  <c:v>1.6240000000000001</c:v>
                </c:pt>
                <c:pt idx="20" formatCode="#,##0">
                  <c:v>0</c:v>
                </c:pt>
                <c:pt idx="21" formatCode="#,##0">
                  <c:v>2.8679999999999999</c:v>
                </c:pt>
                <c:pt idx="22" formatCode="#,##0">
                  <c:v>3.66</c:v>
                </c:pt>
                <c:pt idx="23" formatCode="#,##0">
                  <c:v>3.73</c:v>
                </c:pt>
                <c:pt idx="24" formatCode="#,##0">
                  <c:v>9.3710876028211612</c:v>
                </c:pt>
                <c:pt idx="25" formatCode="#,##0">
                  <c:v>4.7732026334988751</c:v>
                </c:pt>
                <c:pt idx="26" formatCode="#,##0">
                  <c:v>4.6573475058330036</c:v>
                </c:pt>
                <c:pt idx="27" formatCode="#,##0">
                  <c:v>7.2838601783290056</c:v>
                </c:pt>
                <c:pt idx="28" formatCode="#,##0">
                  <c:v>2.1489626945545357</c:v>
                </c:pt>
                <c:pt idx="29" formatCode="#,##0">
                  <c:v>0.20811414702313091</c:v>
                </c:pt>
                <c:pt idx="30" formatCode="#,##0">
                  <c:v>1.7596363111717856</c:v>
                </c:pt>
                <c:pt idx="31" formatCode="#,##0">
                  <c:v>3.484397368944069</c:v>
                </c:pt>
                <c:pt idx="32" formatCode="#,##0">
                  <c:v>0</c:v>
                </c:pt>
                <c:pt idx="33" formatCode="#,##0">
                  <c:v>0</c:v>
                </c:pt>
                <c:pt idx="34" formatCode="#,##0">
                  <c:v>0</c:v>
                </c:pt>
                <c:pt idx="35" formatCode="#,##0">
                  <c:v>0</c:v>
                </c:pt>
                <c:pt idx="36" formatCode="#,##0">
                  <c:v>1.8385217324849535E-2</c:v>
                </c:pt>
              </c:numCache>
            </c:numRef>
          </c:val>
          <c:extLst>
            <c:ext xmlns:c16="http://schemas.microsoft.com/office/drawing/2014/chart" uri="{C3380CC4-5D6E-409C-BE32-E72D297353CC}">
              <c16:uniqueId val="{00000011-8107-40B5-ADF8-AD3893218504}"/>
            </c:ext>
          </c:extLst>
        </c:ser>
        <c:ser>
          <c:idx val="6"/>
          <c:order val="18"/>
          <c:tx>
            <c:strRef>
              <c:f>' '!$A$135</c:f>
              <c:strCache>
                <c:ptCount val="1"/>
                <c:pt idx="0">
                  <c:v>Vietnam </c:v>
                </c:pt>
              </c:strCache>
            </c:strRef>
          </c:tx>
          <c:spPr>
            <a:solidFill>
              <a:srgbClr val="00FFFF"/>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'!$B$135:$BB$135</c:f>
              <c:numCache>
                <c:formatCode>General</c:formatCode>
                <c:ptCount val="37"/>
                <c:pt idx="19" formatCode="#,##0">
                  <c:v>0</c:v>
                </c:pt>
                <c:pt idx="20" formatCode="#,##0">
                  <c:v>1.3633029999999999</c:v>
                </c:pt>
                <c:pt idx="21" formatCode="#,##0">
                  <c:v>0</c:v>
                </c:pt>
                <c:pt idx="22" formatCode="#,##0">
                  <c:v>9.158123999999999</c:v>
                </c:pt>
                <c:pt idx="23" formatCode="#,##0">
                  <c:v>18.300920999999999</c:v>
                </c:pt>
                <c:pt idx="24" formatCode="#,##0">
                  <c:v>18.931080999999999</c:v>
                </c:pt>
                <c:pt idx="25" formatCode="#,##0">
                  <c:v>9.4684010000000001</c:v>
                </c:pt>
                <c:pt idx="26" formatCode="#,##0">
                  <c:v>19.870480000000001</c:v>
                </c:pt>
                <c:pt idx="27" formatCode="#,##0">
                  <c:v>18.484127000000001</c:v>
                </c:pt>
                <c:pt idx="28" formatCode="#,##0">
                  <c:v>9.0871040000000001</c:v>
                </c:pt>
                <c:pt idx="29" formatCode="#,##0">
                  <c:v>9.3611500000000003</c:v>
                </c:pt>
                <c:pt idx="30" formatCode="#,##0">
                  <c:v>16.448421</c:v>
                </c:pt>
                <c:pt idx="31" formatCode="#,##0">
                  <c:v>15.104996</c:v>
                </c:pt>
                <c:pt idx="32" formatCode="#,##0">
                  <c:v>12.137578999999999</c:v>
                </c:pt>
                <c:pt idx="33" formatCode="#,##0">
                  <c:v>12.781599</c:v>
                </c:pt>
                <c:pt idx="34" formatCode="#,##0">
                  <c:v>17.964096999999999</c:v>
                </c:pt>
                <c:pt idx="35" formatCode="#,##0">
                  <c:v>31.141894999999998</c:v>
                </c:pt>
                <c:pt idx="36" formatCode="#,##0">
                  <c:v>23.353607</c:v>
                </c:pt>
              </c:numCache>
            </c:numRef>
          </c:val>
          <c:extLst>
            <c:ext xmlns:c16="http://schemas.microsoft.com/office/drawing/2014/chart" uri="{C3380CC4-5D6E-409C-BE32-E72D297353CC}">
              <c16:uniqueId val="{00000012-8107-40B5-ADF8-AD3893218504}"/>
            </c:ext>
          </c:extLst>
        </c:ser>
        <c:ser>
          <c:idx val="12"/>
          <c:order val="19"/>
          <c:tx>
            <c:strRef>
              <c:f>' '!$A$136</c:f>
              <c:strCache>
                <c:ptCount val="1"/>
                <c:pt idx="0">
                  <c:v>Others</c:v>
                </c:pt>
              </c:strCache>
            </c:strRef>
          </c:tx>
          <c:spPr>
            <a:solidFill>
              <a:srgbClr val="993300"/>
            </a:solidFill>
            <a:ln w="12700">
              <a:solidFill>
                <a:srgbClr val="000000"/>
              </a:solidFill>
              <a:prstDash val="solid"/>
            </a:ln>
          </c:spPr>
          <c:invertIfNegative val="0"/>
          <c:cat>
            <c:numRef>
              <c:f>' '!$B$116:$BB$116</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'!$B$136:$BB$136</c:f>
              <c:numCache>
                <c:formatCode>General</c:formatCode>
                <c:ptCount val="37"/>
                <c:pt idx="19" formatCode="#,##0">
                  <c:v>15.126669790585993</c:v>
                </c:pt>
                <c:pt idx="20" formatCode="#,##0">
                  <c:v>6.7470738047337306</c:v>
                </c:pt>
                <c:pt idx="21" formatCode="#,##0">
                  <c:v>13.516075999999998</c:v>
                </c:pt>
                <c:pt idx="22" formatCode="#,##0">
                  <c:v>6.5506380000000206</c:v>
                </c:pt>
                <c:pt idx="23" formatCode="#,##0">
                  <c:v>9.2536800000000312</c:v>
                </c:pt>
                <c:pt idx="24" formatCode="#,##0">
                  <c:v>8.108791342115353</c:v>
                </c:pt>
                <c:pt idx="25" formatCode="#,##0">
                  <c:v>6.6647785616847841</c:v>
                </c:pt>
                <c:pt idx="26" formatCode="#,##0">
                  <c:v>10.902487145598911</c:v>
                </c:pt>
                <c:pt idx="27" formatCode="#,##0">
                  <c:v>8.2324168084552412</c:v>
                </c:pt>
                <c:pt idx="28" formatCode="#,##0">
                  <c:v>4.2784330176647245</c:v>
                </c:pt>
                <c:pt idx="29" formatCode="#,##0">
                  <c:v>11.63584805069479</c:v>
                </c:pt>
                <c:pt idx="30" formatCode="#,##0">
                  <c:v>26.50105191962075</c:v>
                </c:pt>
                <c:pt idx="31" formatCode="#,##0">
                  <c:v>34.632624288613442</c:v>
                </c:pt>
                <c:pt idx="32" formatCode="#,##0">
                  <c:v>14.019003999999995</c:v>
                </c:pt>
                <c:pt idx="33" formatCode="#,##0">
                  <c:v>17.796704000000091</c:v>
                </c:pt>
                <c:pt idx="34" formatCode="#,##0">
                  <c:v>15.042265000000043</c:v>
                </c:pt>
                <c:pt idx="35" formatCode="#,##0">
                  <c:v>9.9900560000000951</c:v>
                </c:pt>
                <c:pt idx="36" formatCode="#,##0">
                  <c:v>7.4206980000000158</c:v>
                </c:pt>
              </c:numCache>
            </c:numRef>
          </c:val>
          <c:extLst>
            <c:ext xmlns:c16="http://schemas.microsoft.com/office/drawing/2014/chart" uri="{C3380CC4-5D6E-409C-BE32-E72D297353CC}">
              <c16:uniqueId val="{00000013-8107-40B5-ADF8-AD3893218504}"/>
            </c:ext>
          </c:extLst>
        </c:ser>
        <c:dLbls>
          <c:showLegendKey val="0"/>
          <c:showVal val="0"/>
          <c:showCatName val="0"/>
          <c:showSerName val="0"/>
          <c:showPercent val="0"/>
          <c:showBubbleSize val="0"/>
        </c:dLbls>
        <c:gapWidth val="0"/>
        <c:overlap val="100"/>
        <c:axId val="3"/>
        <c:axId val="4"/>
      </c:barChart>
      <c:catAx>
        <c:axId val="161344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Volume</a:t>
                </a:r>
                <a:endParaRPr lang="en-GB" sz="1175"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1.9792276341621878E-2"/>
              <c:y val="0.203340004186131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6134475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999"/>
          <c:min val="0"/>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800"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90315282043085088"/>
              <c:y val="0.1483381997751289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9.0627791669531749E-2"/>
          <c:y val="0.86836182115553007"/>
          <c:w val="0.82919220883847444"/>
          <c:h val="0.1016700020930659"/>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1721858294191"/>
          <c:y val="8.3336067289398283E-2"/>
          <c:w val="0.66877060059585502"/>
          <c:h val="0.63335411139942688"/>
        </c:manualLayout>
      </c:layout>
      <c:barChart>
        <c:barDir val="col"/>
        <c:grouping val="stacked"/>
        <c:varyColors val="0"/>
        <c:ser>
          <c:idx val="0"/>
          <c:order val="0"/>
          <c:tx>
            <c:strRef>
              <c:f>' '!$A$142</c:f>
              <c:strCache>
                <c:ptCount val="1"/>
                <c:pt idx="0">
                  <c:v>EU-28</c:v>
                </c:pt>
              </c:strCache>
            </c:strRef>
          </c:tx>
          <c:spPr>
            <a:solidFill>
              <a:srgbClr val="00FF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'!$B$142:$BB$142</c:f>
              <c:numCache>
                <c:formatCode>#,##0.00</c:formatCode>
                <c:ptCount val="37"/>
                <c:pt idx="0">
                  <c:v>3.2408199999999993E-3</c:v>
                </c:pt>
                <c:pt idx="1">
                  <c:v>3.2408199999999993E-3</c:v>
                </c:pt>
                <c:pt idx="2">
                  <c:v>3.4986399999999995E-3</c:v>
                </c:pt>
                <c:pt idx="3">
                  <c:v>2.95758E-3</c:v>
                </c:pt>
                <c:pt idx="4">
                  <c:v>3.3768329999999997E-3</c:v>
                </c:pt>
                <c:pt idx="5">
                  <c:v>4.7080000000000004E-3</c:v>
                </c:pt>
                <c:pt idx="6">
                  <c:v>1.3336790000000002E-3</c:v>
                </c:pt>
                <c:pt idx="7">
                  <c:v>8.565999999999999E-4</c:v>
                </c:pt>
                <c:pt idx="8">
                  <c:v>4.1615999999999995E-4</c:v>
                </c:pt>
                <c:pt idx="9">
                  <c:v>4.2613999999999998E-4</c:v>
                </c:pt>
                <c:pt idx="10">
                  <c:v>8.5536E-4</c:v>
                </c:pt>
                <c:pt idx="11">
                  <c:v>1.1606399999999999E-3</c:v>
                </c:pt>
                <c:pt idx="12">
                  <c:v>7.9791999999999992E-4</c:v>
                </c:pt>
                <c:pt idx="13">
                  <c:v>5.6272111111111106E-4</c:v>
                </c:pt>
                <c:pt idx="14">
                  <c:v>9.9499999999999993E-5</c:v>
                </c:pt>
                <c:pt idx="15">
                  <c:v>3.6422372499999992E-4</c:v>
                </c:pt>
                <c:pt idx="16">
                  <c:v>3.7739999999999996E-4</c:v>
                </c:pt>
                <c:pt idx="17">
                  <c:v>2.0645999999999994E-4</c:v>
                </c:pt>
              </c:numCache>
            </c:numRef>
          </c:val>
          <c:extLst>
            <c:ext xmlns:c16="http://schemas.microsoft.com/office/drawing/2014/chart" uri="{C3380CC4-5D6E-409C-BE32-E72D297353CC}">
              <c16:uniqueId val="{00000000-D852-4115-9D8B-47671B5B795E}"/>
            </c:ext>
          </c:extLst>
        </c:ser>
        <c:ser>
          <c:idx val="2"/>
          <c:order val="1"/>
          <c:tx>
            <c:strRef>
              <c:f>' '!$A$143</c:f>
              <c:strCache>
                <c:ptCount val="1"/>
                <c:pt idx="0">
                  <c:v>Australia </c:v>
                </c:pt>
              </c:strCache>
            </c:strRef>
          </c:tx>
          <c:spPr>
            <a:pattFill prst="dashUpDiag">
              <a:fgClr>
                <a:srgbClr xmlns:mc="http://schemas.openxmlformats.org/markup-compatibility/2006" xmlns:a14="http://schemas.microsoft.com/office/drawing/2010/main" val="008000" mc:Ignorable="a14" a14:legacySpreadsheetColorIndex="1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'!$B$143:$BB$143</c:f>
              <c:numCache>
                <c:formatCode>#,##0.00</c:formatCode>
                <c:ptCount val="37"/>
                <c:pt idx="0">
                  <c:v>9.8156058000000001E-3</c:v>
                </c:pt>
                <c:pt idx="1">
                  <c:v>9.8156058000000001E-3</c:v>
                </c:pt>
                <c:pt idx="2">
                  <c:v>1.36702916E-2</c:v>
                </c:pt>
                <c:pt idx="3">
                  <c:v>1.400306975E-2</c:v>
                </c:pt>
                <c:pt idx="4">
                  <c:v>2.2027000000000001E-2</c:v>
                </c:pt>
                <c:pt idx="5">
                  <c:v>1.6650000000000002E-2</c:v>
                </c:pt>
                <c:pt idx="6">
                  <c:v>1.4373999999999998E-2</c:v>
                </c:pt>
                <c:pt idx="7">
                  <c:v>1.2781999999999998E-2</c:v>
                </c:pt>
                <c:pt idx="8">
                  <c:v>1.1035999999999999E-2</c:v>
                </c:pt>
                <c:pt idx="9">
                  <c:v>5.7429999999999998E-3</c:v>
                </c:pt>
                <c:pt idx="10">
                  <c:v>4.9329999999999999E-3</c:v>
                </c:pt>
                <c:pt idx="11">
                  <c:v>5.1019999999999989E-3</c:v>
                </c:pt>
                <c:pt idx="12">
                  <c:v>2.3020000000000002E-3</c:v>
                </c:pt>
                <c:pt idx="13">
                  <c:v>2.1759999999999995E-3</c:v>
                </c:pt>
                <c:pt idx="14">
                  <c:v>1.7019999999999997E-3</c:v>
                </c:pt>
                <c:pt idx="15">
                  <c:v>1.248E-3</c:v>
                </c:pt>
                <c:pt idx="16">
                  <c:v>2.0019999999999999E-3</c:v>
                </c:pt>
                <c:pt idx="17">
                  <c:v>1.1219999999999997E-3</c:v>
                </c:pt>
              </c:numCache>
            </c:numRef>
          </c:val>
          <c:extLst>
            <c:ext xmlns:c16="http://schemas.microsoft.com/office/drawing/2014/chart" uri="{C3380CC4-5D6E-409C-BE32-E72D297353CC}">
              <c16:uniqueId val="{00000001-D852-4115-9D8B-47671B5B795E}"/>
            </c:ext>
          </c:extLst>
        </c:ser>
        <c:ser>
          <c:idx val="3"/>
          <c:order val="2"/>
          <c:tx>
            <c:strRef>
              <c:f>' '!$A$144</c:f>
              <c:strCache>
                <c:ptCount val="1"/>
                <c:pt idx="0">
                  <c:v>China </c:v>
                </c:pt>
              </c:strCache>
            </c:strRef>
          </c:tx>
          <c:spPr>
            <a:solidFill>
              <a:srgbClr val="FF00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'!$B$144:$BB$144</c:f>
              <c:numCache>
                <c:formatCode>#,##0.00</c:formatCode>
                <c:ptCount val="37"/>
                <c:pt idx="0">
                  <c:v>1.7089999999999998E-3</c:v>
                </c:pt>
                <c:pt idx="1">
                  <c:v>0</c:v>
                </c:pt>
                <c:pt idx="2">
                  <c:v>1.8259999999999997E-3</c:v>
                </c:pt>
                <c:pt idx="3">
                  <c:v>1.487E-3</c:v>
                </c:pt>
                <c:pt idx="4">
                  <c:v>9.0299999999999994E-4</c:v>
                </c:pt>
                <c:pt idx="5">
                  <c:v>1.4899999999999998E-3</c:v>
                </c:pt>
                <c:pt idx="6">
                  <c:v>6.9599999999999992E-3</c:v>
                </c:pt>
                <c:pt idx="7">
                  <c:v>5.3640500000000004E-3</c:v>
                </c:pt>
                <c:pt idx="8">
                  <c:v>4.6449999999999998E-3</c:v>
                </c:pt>
                <c:pt idx="9">
                  <c:v>6.4364033333333326E-3</c:v>
                </c:pt>
                <c:pt idx="10">
                  <c:v>6.6179999999999998E-3</c:v>
                </c:pt>
                <c:pt idx="11">
                  <c:v>5.4650000000000002E-3</c:v>
                </c:pt>
                <c:pt idx="12">
                  <c:v>2.6549666666666667E-3</c:v>
                </c:pt>
                <c:pt idx="13">
                  <c:v>4.8959999999999993E-3</c:v>
                </c:pt>
                <c:pt idx="14">
                  <c:v>9.9038550268541019E-3</c:v>
                </c:pt>
                <c:pt idx="15">
                  <c:v>9.6431016393174127E-3</c:v>
                </c:pt>
                <c:pt idx="16">
                  <c:v>5.7196672541996833E-3</c:v>
                </c:pt>
                <c:pt idx="17">
                  <c:v>5.5480441465375428E-3</c:v>
                </c:pt>
              </c:numCache>
            </c:numRef>
          </c:val>
          <c:extLst>
            <c:ext xmlns:c16="http://schemas.microsoft.com/office/drawing/2014/chart" uri="{C3380CC4-5D6E-409C-BE32-E72D297353CC}">
              <c16:uniqueId val="{00000002-D852-4115-9D8B-47671B5B795E}"/>
            </c:ext>
          </c:extLst>
        </c:ser>
        <c:ser>
          <c:idx val="4"/>
          <c:order val="3"/>
          <c:tx>
            <c:strRef>
              <c:f>' '!$A$145</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'!$B$145:$BB$145</c:f>
              <c:numCache>
                <c:formatCode>#,##0.00</c:formatCode>
                <c:ptCount val="37"/>
                <c:pt idx="0">
                  <c:v>1.9689999999999998E-3</c:v>
                </c:pt>
                <c:pt idx="1">
                  <c:v>1.9689999999999998E-3</c:v>
                </c:pt>
                <c:pt idx="2">
                  <c:v>7.0799999999999997E-4</c:v>
                </c:pt>
                <c:pt idx="3">
                  <c:v>1.292E-3</c:v>
                </c:pt>
                <c:pt idx="4">
                  <c:v>3.7009999999999999E-3</c:v>
                </c:pt>
                <c:pt idx="5">
                  <c:v>7.0448649999999991E-3</c:v>
                </c:pt>
                <c:pt idx="6">
                  <c:v>1.2237378199999998E-2</c:v>
                </c:pt>
                <c:pt idx="7">
                  <c:v>1.5677391799999996E-2</c:v>
                </c:pt>
                <c:pt idx="8">
                  <c:v>1.3128999999999997E-2</c:v>
                </c:pt>
                <c:pt idx="9">
                  <c:v>6.6809999999999986E-3</c:v>
                </c:pt>
                <c:pt idx="10">
                  <c:v>8.6339999999999993E-3</c:v>
                </c:pt>
                <c:pt idx="11">
                  <c:v>1.1946599999999998E-2</c:v>
                </c:pt>
                <c:pt idx="12">
                  <c:v>5.2719999999999998E-3</c:v>
                </c:pt>
                <c:pt idx="13">
                  <c:v>9.3849999999999992E-3</c:v>
                </c:pt>
                <c:pt idx="14">
                  <c:v>1.0997999999999999E-2</c:v>
                </c:pt>
                <c:pt idx="15">
                  <c:v>8.5559999999999994E-3</c:v>
                </c:pt>
                <c:pt idx="16">
                  <c:v>1.0080999999999998E-2</c:v>
                </c:pt>
                <c:pt idx="17">
                  <c:v>8.3639999999999982E-3</c:v>
                </c:pt>
              </c:numCache>
            </c:numRef>
          </c:val>
          <c:extLst>
            <c:ext xmlns:c16="http://schemas.microsoft.com/office/drawing/2014/chart" uri="{C3380CC4-5D6E-409C-BE32-E72D297353CC}">
              <c16:uniqueId val="{00000003-D852-4115-9D8B-47671B5B795E}"/>
            </c:ext>
          </c:extLst>
        </c:ser>
        <c:ser>
          <c:idx val="10"/>
          <c:order val="4"/>
          <c:tx>
            <c:strRef>
              <c:f>' '!$A$146</c:f>
              <c:strCache>
                <c:ptCount val="1"/>
                <c:pt idx="0">
                  <c:v>Others</c:v>
                </c:pt>
              </c:strCache>
            </c:strRef>
          </c:tx>
          <c:spPr>
            <a:solidFill>
              <a:srgbClr val="9933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'!$B$146:$BB$146</c:f>
              <c:numCache>
                <c:formatCode>#,##0.00</c:formatCode>
                <c:ptCount val="37"/>
                <c:pt idx="0">
                  <c:v>8.7233131999999922E-3</c:v>
                </c:pt>
                <c:pt idx="1">
                  <c:v>1.0432313199999993E-2</c:v>
                </c:pt>
                <c:pt idx="2">
                  <c:v>1.1216534649999992E-2</c:v>
                </c:pt>
                <c:pt idx="3">
                  <c:v>9.7369298822580601E-3</c:v>
                </c:pt>
                <c:pt idx="4">
                  <c:v>1.3793696264516129E-2</c:v>
                </c:pt>
                <c:pt idx="5">
                  <c:v>1.7991251387096764E-2</c:v>
                </c:pt>
                <c:pt idx="6">
                  <c:v>1.3578458462820082E-2</c:v>
                </c:pt>
                <c:pt idx="7">
                  <c:v>1.2925735623341948E-2</c:v>
                </c:pt>
                <c:pt idx="8">
                  <c:v>1.41577895759228E-2</c:v>
                </c:pt>
                <c:pt idx="9">
                  <c:v>8.9437609333333293E-3</c:v>
                </c:pt>
                <c:pt idx="10">
                  <c:v>5.8038276666666638E-3</c:v>
                </c:pt>
                <c:pt idx="11">
                  <c:v>9.2037564000000058E-3</c:v>
                </c:pt>
                <c:pt idx="12">
                  <c:v>9.9190717599999985E-3</c:v>
                </c:pt>
                <c:pt idx="13">
                  <c:v>1.8162767199999992E-2</c:v>
                </c:pt>
                <c:pt idx="14">
                  <c:v>4.3764010666666638E-3</c:v>
                </c:pt>
                <c:pt idx="15">
                  <c:v>1.0618399800000001E-2</c:v>
                </c:pt>
                <c:pt idx="16">
                  <c:v>1.5261023999999998E-2</c:v>
                </c:pt>
                <c:pt idx="17">
                  <c:v>1.6524657630769227E-2</c:v>
                </c:pt>
              </c:numCache>
            </c:numRef>
          </c:val>
          <c:extLst>
            <c:ext xmlns:c16="http://schemas.microsoft.com/office/drawing/2014/chart" uri="{C3380CC4-5D6E-409C-BE32-E72D297353CC}">
              <c16:uniqueId val="{00000004-D852-4115-9D8B-47671B5B795E}"/>
            </c:ext>
          </c:extLst>
        </c:ser>
        <c:ser>
          <c:idx val="11"/>
          <c:order val="5"/>
          <c:tx>
            <c:strRef>
              <c:f>' '!$A$147</c:f>
              <c:strCache>
                <c:ptCount val="1"/>
              </c:strCache>
            </c:strRef>
          </c:tx>
          <c:spPr>
            <a:noFill/>
            <a:ln w="25400">
              <a:noFill/>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'!$B$147:$BB$147</c:f>
              <c:numCache>
                <c:formatCode>General</c:formatCode>
                <c:ptCount val="37"/>
              </c:numCache>
            </c:numRef>
          </c:val>
          <c:extLst>
            <c:ext xmlns:c16="http://schemas.microsoft.com/office/drawing/2014/chart" uri="{C3380CC4-5D6E-409C-BE32-E72D297353CC}">
              <c16:uniqueId val="{00000005-D852-4115-9D8B-47671B5B795E}"/>
            </c:ext>
          </c:extLst>
        </c:ser>
        <c:ser>
          <c:idx val="13"/>
          <c:order val="6"/>
          <c:tx>
            <c:strRef>
              <c:f>' '!$A$148</c:f>
              <c:strCache>
                <c:ptCount val="1"/>
              </c:strCache>
            </c:strRef>
          </c:tx>
          <c:spPr>
            <a:noFill/>
            <a:ln w="25400">
              <a:noFill/>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'!$B$148:$BB$148</c:f>
              <c:numCache>
                <c:formatCode>General</c:formatCode>
                <c:ptCount val="37"/>
              </c:numCache>
            </c:numRef>
          </c:val>
          <c:extLst>
            <c:ext xmlns:c16="http://schemas.microsoft.com/office/drawing/2014/chart" uri="{C3380CC4-5D6E-409C-BE32-E72D297353CC}">
              <c16:uniqueId val="{00000006-D852-4115-9D8B-47671B5B795E}"/>
            </c:ext>
          </c:extLst>
        </c:ser>
        <c:ser>
          <c:idx val="14"/>
          <c:order val="7"/>
          <c:tx>
            <c:strRef>
              <c:f>' '!$A$149</c:f>
              <c:strCache>
                <c:ptCount val="1"/>
              </c:strCache>
            </c:strRef>
          </c:tx>
          <c:spPr>
            <a:noFill/>
            <a:ln w="25400">
              <a:noFill/>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'!$B$149:$BB$149</c:f>
              <c:numCache>
                <c:formatCode>#,##0.0</c:formatCode>
                <c:ptCount val="37"/>
              </c:numCache>
            </c:numRef>
          </c:val>
          <c:extLst>
            <c:ext xmlns:c16="http://schemas.microsoft.com/office/drawing/2014/chart" uri="{C3380CC4-5D6E-409C-BE32-E72D297353CC}">
              <c16:uniqueId val="{00000007-D852-4115-9D8B-47671B5B795E}"/>
            </c:ext>
          </c:extLst>
        </c:ser>
        <c:dLbls>
          <c:showLegendKey val="0"/>
          <c:showVal val="0"/>
          <c:showCatName val="0"/>
          <c:showSerName val="0"/>
          <c:showPercent val="0"/>
          <c:showBubbleSize val="0"/>
        </c:dLbls>
        <c:gapWidth val="0"/>
        <c:overlap val="100"/>
        <c:axId val="161334352"/>
        <c:axId val="1"/>
      </c:barChart>
      <c:barChart>
        <c:barDir val="col"/>
        <c:grouping val="stacked"/>
        <c:varyColors val="0"/>
        <c:ser>
          <c:idx val="15"/>
          <c:order val="8"/>
          <c:tx>
            <c:strRef>
              <c:f>' '!$A$150</c:f>
              <c:strCache>
                <c:ptCount val="1"/>
              </c:strCache>
            </c:strRef>
          </c:tx>
          <c:spPr>
            <a:noFill/>
            <a:ln w="25400">
              <a:noFill/>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'!$B$150:$BB$150</c:f>
              <c:numCache>
                <c:formatCode>#,##0.0</c:formatCode>
                <c:ptCount val="37"/>
              </c:numCache>
            </c:numRef>
          </c:val>
          <c:extLst>
            <c:ext xmlns:c16="http://schemas.microsoft.com/office/drawing/2014/chart" uri="{C3380CC4-5D6E-409C-BE32-E72D297353CC}">
              <c16:uniqueId val="{00000008-D852-4115-9D8B-47671B5B795E}"/>
            </c:ext>
          </c:extLst>
        </c:ser>
        <c:ser>
          <c:idx val="7"/>
          <c:order val="9"/>
          <c:tx>
            <c:strRef>
              <c:f>' '!$A$151</c:f>
              <c:strCache>
                <c:ptCount val="1"/>
              </c:strCache>
            </c:strRef>
          </c:tx>
          <c:spPr>
            <a:noFill/>
            <a:ln w="25400">
              <a:noFill/>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'!$B$151:$BB$151</c:f>
              <c:numCache>
                <c:formatCode>#,##0.0</c:formatCode>
                <c:ptCount val="37"/>
              </c:numCache>
            </c:numRef>
          </c:val>
          <c:extLst>
            <c:ext xmlns:c16="http://schemas.microsoft.com/office/drawing/2014/chart" uri="{C3380CC4-5D6E-409C-BE32-E72D297353CC}">
              <c16:uniqueId val="{00000009-D852-4115-9D8B-47671B5B795E}"/>
            </c:ext>
          </c:extLst>
        </c:ser>
        <c:ser>
          <c:idx val="8"/>
          <c:order val="10"/>
          <c:tx>
            <c:strRef>
              <c:f>' '!$A$152</c:f>
              <c:strCache>
                <c:ptCount val="1"/>
                <c:pt idx="0">
                  <c:v>EU-28</c:v>
                </c:pt>
              </c:strCache>
            </c:strRef>
          </c:tx>
          <c:spPr>
            <a:solidFill>
              <a:srgbClr val="00FF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'!$B$152:$BB$152</c:f>
              <c:numCache>
                <c:formatCode>General</c:formatCode>
                <c:ptCount val="37"/>
                <c:pt idx="19" formatCode="#,##0">
                  <c:v>2.0254454408669997</c:v>
                </c:pt>
                <c:pt idx="20" formatCode="#,##0">
                  <c:v>1.9933145299999997</c:v>
                </c:pt>
                <c:pt idx="21" formatCode="#,##0">
                  <c:v>2.1253050287999997</c:v>
                </c:pt>
                <c:pt idx="22" formatCode="#,##0">
                  <c:v>1.816546032</c:v>
                </c:pt>
                <c:pt idx="23" formatCode="#,##0">
                  <c:v>2.2346613345000002</c:v>
                </c:pt>
                <c:pt idx="24" formatCode="#,##0">
                  <c:v>3.4068944481000001</c:v>
                </c:pt>
                <c:pt idx="25" formatCode="#,##0">
                  <c:v>1.5095538892</c:v>
                </c:pt>
                <c:pt idx="26" formatCode="#,##0">
                  <c:v>1.1635407950000001</c:v>
                </c:pt>
                <c:pt idx="27" formatCode="#,##0">
                  <c:v>0.70092738960000012</c:v>
                </c:pt>
                <c:pt idx="28" formatCode="#,##0">
                  <c:v>0.59012035280000008</c:v>
                </c:pt>
                <c:pt idx="29" formatCode="#,##0">
                  <c:v>1.0478425599000001</c:v>
                </c:pt>
                <c:pt idx="30" formatCode="#,##0">
                  <c:v>1.2717715679999999</c:v>
                </c:pt>
                <c:pt idx="31" formatCode="#,##0">
                  <c:v>2.9340232415999998</c:v>
                </c:pt>
                <c:pt idx="32" formatCode="#,##0">
                  <c:v>2.2943432177999998</c:v>
                </c:pt>
                <c:pt idx="33" formatCode="#,##0">
                  <c:v>0.38942851900000003</c:v>
                </c:pt>
                <c:pt idx="34" formatCode="#,##0">
                  <c:v>0.80911618899999993</c:v>
                </c:pt>
                <c:pt idx="35" formatCode="#,##0">
                  <c:v>0.79130288579999997</c:v>
                </c:pt>
                <c:pt idx="36" formatCode="#,##0">
                  <c:v>0.59365622029999998</c:v>
                </c:pt>
              </c:numCache>
            </c:numRef>
          </c:val>
          <c:extLst>
            <c:ext xmlns:c16="http://schemas.microsoft.com/office/drawing/2014/chart" uri="{C3380CC4-5D6E-409C-BE32-E72D297353CC}">
              <c16:uniqueId val="{0000000A-D852-4115-9D8B-47671B5B795E}"/>
            </c:ext>
          </c:extLst>
        </c:ser>
        <c:ser>
          <c:idx val="9"/>
          <c:order val="11"/>
          <c:tx>
            <c:strRef>
              <c:f>' '!$A$153</c:f>
              <c:strCache>
                <c:ptCount val="1"/>
                <c:pt idx="0">
                  <c:v>Australia </c:v>
                </c:pt>
              </c:strCache>
            </c:strRef>
          </c:tx>
          <c:spPr>
            <a:pattFill prst="dashUpDiag">
              <a:fgClr>
                <a:srgbClr xmlns:mc="http://schemas.openxmlformats.org/markup-compatibility/2006" xmlns:a14="http://schemas.microsoft.com/office/drawing/2010/main" val="008000" mc:Ignorable="a14" a14:legacySpreadsheetColorIndex="1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'!$B$153:$BB$153</c:f>
              <c:numCache>
                <c:formatCode>General</c:formatCode>
                <c:ptCount val="37"/>
                <c:pt idx="19" formatCode="#,##0">
                  <c:v>4.3990709999999993</c:v>
                </c:pt>
                <c:pt idx="20" formatCode="#,##0">
                  <c:v>4.1054139999999997</c:v>
                </c:pt>
                <c:pt idx="21" formatCode="#,##0">
                  <c:v>5.1494109999999997</c:v>
                </c:pt>
                <c:pt idx="22" formatCode="#,##0">
                  <c:v>7.4912199999999993</c:v>
                </c:pt>
                <c:pt idx="23" formatCode="#,##0">
                  <c:v>8.9556999999999984</c:v>
                </c:pt>
                <c:pt idx="24" formatCode="#,##0">
                  <c:v>7.6661959999999993</c:v>
                </c:pt>
                <c:pt idx="25" formatCode="#,##0">
                  <c:v>7.0971630000000001</c:v>
                </c:pt>
                <c:pt idx="26" formatCode="#,##0">
                  <c:v>6.807601</c:v>
                </c:pt>
                <c:pt idx="27" formatCode="#,##0">
                  <c:v>6.8863919999999998</c:v>
                </c:pt>
                <c:pt idx="28" formatCode="#,##0">
                  <c:v>4.0684119999999995</c:v>
                </c:pt>
                <c:pt idx="29" formatCode="#,##0">
                  <c:v>3.6686299999999998</c:v>
                </c:pt>
                <c:pt idx="30" formatCode="#,##0">
                  <c:v>4.3584109999999994</c:v>
                </c:pt>
                <c:pt idx="31" formatCode="#,##0">
                  <c:v>2.2551839999999999</c:v>
                </c:pt>
                <c:pt idx="32" formatCode="#,##0">
                  <c:v>1.929454</c:v>
                </c:pt>
                <c:pt idx="33" formatCode="#,##0">
                  <c:v>1.6406229999999999</c:v>
                </c:pt>
                <c:pt idx="34" formatCode="#,##0">
                  <c:v>1.0454019999999999</c:v>
                </c:pt>
                <c:pt idx="35" formatCode="#,##0">
                  <c:v>1.6551199999999999</c:v>
                </c:pt>
                <c:pt idx="36" formatCode="#,##0">
                  <c:v>1.0465249999999999</c:v>
                </c:pt>
              </c:numCache>
            </c:numRef>
          </c:val>
          <c:extLst>
            <c:ext xmlns:c16="http://schemas.microsoft.com/office/drawing/2014/chart" uri="{C3380CC4-5D6E-409C-BE32-E72D297353CC}">
              <c16:uniqueId val="{0000000B-D852-4115-9D8B-47671B5B795E}"/>
            </c:ext>
          </c:extLst>
        </c:ser>
        <c:ser>
          <c:idx val="16"/>
          <c:order val="12"/>
          <c:tx>
            <c:strRef>
              <c:f>' '!$A$154</c:f>
              <c:strCache>
                <c:ptCount val="1"/>
                <c:pt idx="0">
                  <c:v>China </c:v>
                </c:pt>
              </c:strCache>
            </c:strRef>
          </c:tx>
          <c:spPr>
            <a:solidFill>
              <a:srgbClr val="FF00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'!$B$154:$BB$154</c:f>
              <c:numCache>
                <c:formatCode>General</c:formatCode>
                <c:ptCount val="37"/>
                <c:pt idx="19" formatCode="#,##0">
                  <c:v>0.405806</c:v>
                </c:pt>
                <c:pt idx="20" formatCode="#,##0">
                  <c:v>0</c:v>
                </c:pt>
                <c:pt idx="21" formatCode="#,##0">
                  <c:v>0.50875999999999999</c:v>
                </c:pt>
                <c:pt idx="22" formatCode="#,##0">
                  <c:v>0.54300000000000004</c:v>
                </c:pt>
                <c:pt idx="23" formatCode="#,##0">
                  <c:v>0.22900000000000001</c:v>
                </c:pt>
                <c:pt idx="24" formatCode="#,##0">
                  <c:v>0.65</c:v>
                </c:pt>
                <c:pt idx="25" formatCode="#,##0">
                  <c:v>2.4294409999999997</c:v>
                </c:pt>
                <c:pt idx="26" formatCode="#,##0">
                  <c:v>2.2076340000000001</c:v>
                </c:pt>
                <c:pt idx="27" formatCode="#,##0">
                  <c:v>3.5817639999999997</c:v>
                </c:pt>
                <c:pt idx="28" formatCode="#,##0">
                  <c:v>5.5617830000000001</c:v>
                </c:pt>
                <c:pt idx="29" formatCode="#,##0">
                  <c:v>5.9365129999999997</c:v>
                </c:pt>
                <c:pt idx="30" formatCode="#,##0">
                  <c:v>3.6208990000000001</c:v>
                </c:pt>
                <c:pt idx="31" formatCode="#,##0">
                  <c:v>1.3094079999999999</c:v>
                </c:pt>
                <c:pt idx="32" formatCode="#,##0">
                  <c:v>2.7711270000000008</c:v>
                </c:pt>
                <c:pt idx="33" formatCode="#,##0">
                  <c:v>4.8230820000000003</c:v>
                </c:pt>
                <c:pt idx="34" formatCode="#,##0">
                  <c:v>5.1000339999999991</c:v>
                </c:pt>
                <c:pt idx="35" formatCode="#,##0">
                  <c:v>3.2774209999999999</c:v>
                </c:pt>
                <c:pt idx="36" formatCode="#,##0">
                  <c:v>2.9535</c:v>
                </c:pt>
              </c:numCache>
            </c:numRef>
          </c:val>
          <c:extLst>
            <c:ext xmlns:c16="http://schemas.microsoft.com/office/drawing/2014/chart" uri="{C3380CC4-5D6E-409C-BE32-E72D297353CC}">
              <c16:uniqueId val="{0000000C-D852-4115-9D8B-47671B5B795E}"/>
            </c:ext>
          </c:extLst>
        </c:ser>
        <c:ser>
          <c:idx val="24"/>
          <c:order val="13"/>
          <c:tx>
            <c:strRef>
              <c:f>' '!$A$155</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'!$B$155:$BB$155</c:f>
              <c:numCache>
                <c:formatCode>General</c:formatCode>
                <c:ptCount val="37"/>
                <c:pt idx="19" formatCode="#,##0">
                  <c:v>1.0113352545629204</c:v>
                </c:pt>
                <c:pt idx="20" formatCode="#,##0">
                  <c:v>0.52721893491124261</c:v>
                </c:pt>
                <c:pt idx="21" formatCode="#,##0">
                  <c:v>0.17599999999999999</c:v>
                </c:pt>
                <c:pt idx="22" formatCode="#,##0">
                  <c:v>0.28499999999999998</c:v>
                </c:pt>
                <c:pt idx="23" formatCode="#,##0">
                  <c:v>0.85699999999999998</c:v>
                </c:pt>
                <c:pt idx="24" formatCode="#,##0">
                  <c:v>1.9221450768638138</c:v>
                </c:pt>
                <c:pt idx="25" formatCode="#,##0">
                  <c:v>4.0519485496315655</c:v>
                </c:pt>
                <c:pt idx="26" formatCode="#,##0">
                  <c:v>6.1240294345657267</c:v>
                </c:pt>
                <c:pt idx="27" formatCode="#,##0">
                  <c:v>4.7761126179248405</c:v>
                </c:pt>
                <c:pt idx="28" formatCode="#,##0">
                  <c:v>1.9024749770592566</c:v>
                </c:pt>
                <c:pt idx="29" formatCode="#,##0">
                  <c:v>2.6733901006531706</c:v>
                </c:pt>
                <c:pt idx="30" formatCode="#,##0">
                  <c:v>3.0780349646841558</c:v>
                </c:pt>
                <c:pt idx="31" formatCode="#,##0">
                  <c:v>1.3794089748257186</c:v>
                </c:pt>
                <c:pt idx="32" formatCode="#,##0">
                  <c:v>1.5879999999999999</c:v>
                </c:pt>
                <c:pt idx="33" formatCode="#,##0">
                  <c:v>2.4950000000000001</c:v>
                </c:pt>
                <c:pt idx="34" formatCode="#,##0">
                  <c:v>1.548</c:v>
                </c:pt>
                <c:pt idx="35" formatCode="#,##0">
                  <c:v>2.228885</c:v>
                </c:pt>
                <c:pt idx="36" formatCode="#,##0">
                  <c:v>1.845</c:v>
                </c:pt>
              </c:numCache>
            </c:numRef>
          </c:val>
          <c:extLst>
            <c:ext xmlns:c16="http://schemas.microsoft.com/office/drawing/2014/chart" uri="{C3380CC4-5D6E-409C-BE32-E72D297353CC}">
              <c16:uniqueId val="{0000000D-D852-4115-9D8B-47671B5B795E}"/>
            </c:ext>
          </c:extLst>
        </c:ser>
        <c:ser>
          <c:idx val="26"/>
          <c:order val="14"/>
          <c:tx>
            <c:strRef>
              <c:f>' '!$A$156</c:f>
              <c:strCache>
                <c:ptCount val="1"/>
                <c:pt idx="0">
                  <c:v>Others</c:v>
                </c:pt>
              </c:strCache>
            </c:strRef>
          </c:tx>
          <c:spPr>
            <a:solidFill>
              <a:srgbClr val="993300"/>
            </a:solidFill>
            <a:ln w="12700">
              <a:solidFill>
                <a:srgbClr val="000000"/>
              </a:solidFill>
              <a:prstDash val="solid"/>
            </a:ln>
          </c:spPr>
          <c:invertIfNegative val="0"/>
          <c:cat>
            <c:numRef>
              <c:f>' '!$B$141:$BB$141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'!$B$156:$BB$156</c:f>
              <c:numCache>
                <c:formatCode>General</c:formatCode>
                <c:ptCount val="37"/>
                <c:pt idx="19" formatCode="#,##0">
                  <c:v>3.1148935030359439</c:v>
                </c:pt>
                <c:pt idx="20" formatCode="#,##0">
                  <c:v>4.7325750099374311</c:v>
                </c:pt>
                <c:pt idx="21" formatCode="#,##0">
                  <c:v>3.5759385414196174</c:v>
                </c:pt>
                <c:pt idx="22" formatCode="#,##0">
                  <c:v>4.3410464505611976</c:v>
                </c:pt>
                <c:pt idx="23" formatCode="#,##0">
                  <c:v>4.1143656139541829</c:v>
                </c:pt>
                <c:pt idx="24" formatCode="#,##0">
                  <c:v>5.8174211923241597</c:v>
                </c:pt>
                <c:pt idx="25" formatCode="#,##0">
                  <c:v>6.9406787833036105</c:v>
                </c:pt>
                <c:pt idx="26" formatCode="#,##0">
                  <c:v>6.7733172321285622</c:v>
                </c:pt>
                <c:pt idx="27" formatCode="#,##0">
                  <c:v>6.4274778921574161</c:v>
                </c:pt>
                <c:pt idx="28" formatCode="#,##0">
                  <c:v>4.9256832858103117</c:v>
                </c:pt>
                <c:pt idx="29" formatCode="#,##0">
                  <c:v>3.526083484286433</c:v>
                </c:pt>
                <c:pt idx="30" formatCode="#,##0">
                  <c:v>5.8365585207252639</c:v>
                </c:pt>
                <c:pt idx="31" formatCode="#,##0">
                  <c:v>6.5322815528217451</c:v>
                </c:pt>
                <c:pt idx="32" formatCode="#,##0">
                  <c:v>7.9097600839247075</c:v>
                </c:pt>
                <c:pt idx="33" formatCode="#,##0">
                  <c:v>2.6859862391977671</c:v>
                </c:pt>
                <c:pt idx="34" formatCode="#,##0">
                  <c:v>3.4804290768440289</c:v>
                </c:pt>
                <c:pt idx="35" formatCode="#,##0">
                  <c:v>4.337189373682083</c:v>
                </c:pt>
                <c:pt idx="36" formatCode="#,##0">
                  <c:v>4.505321266718429</c:v>
                </c:pt>
              </c:numCache>
            </c:numRef>
          </c:val>
          <c:extLst>
            <c:ext xmlns:c16="http://schemas.microsoft.com/office/drawing/2014/chart" uri="{C3380CC4-5D6E-409C-BE32-E72D297353CC}">
              <c16:uniqueId val="{0000000E-D852-4115-9D8B-47671B5B795E}"/>
            </c:ext>
          </c:extLst>
        </c:ser>
        <c:dLbls>
          <c:showLegendKey val="0"/>
          <c:showVal val="0"/>
          <c:showCatName val="0"/>
          <c:showSerName val="0"/>
          <c:showPercent val="0"/>
          <c:showBubbleSize val="0"/>
        </c:dLbls>
        <c:gapWidth val="0"/>
        <c:overlap val="100"/>
        <c:axId val="3"/>
        <c:axId val="4"/>
      </c:barChart>
      <c:catAx>
        <c:axId val="161334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ax val="0.05"/>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(million cubic metres) </a:t>
                </a:r>
                <a:r>
                  <a:rPr lang="en-GB" sz="1075" b="0" i="0" u="none" strike="noStrike" baseline="0">
                    <a:solidFill>
                      <a:srgbClr val="FFFFFF"/>
                    </a:solidFill>
                    <a:latin typeface="Arial"/>
                    <a:cs typeface="Arial"/>
                  </a:rPr>
                  <a:t>)</a:t>
                </a:r>
              </a:p>
            </c:rich>
          </c:tx>
          <c:layout>
            <c:manualLayout>
              <c:xMode val="edge"/>
              <c:yMode val="edge"/>
              <c:x val="1.770887883197747E-2"/>
              <c:y val="0.20000656149455587"/>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993300"/>
                </a:solidFill>
                <a:latin typeface="Arial"/>
                <a:ea typeface="Arial"/>
                <a:cs typeface="Arial"/>
              </a:defRPr>
            </a:pPr>
            <a:endParaRPr lang="en-US"/>
          </a:p>
        </c:txPr>
        <c:crossAx val="161334352"/>
        <c:crosses val="autoZero"/>
        <c:crossBetween val="between"/>
        <c:majorUnit val="0.01"/>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Import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cif, nominal) </a:t>
                </a:r>
                <a:r>
                  <a:rPr lang="en-GB" sz="1100" b="0" i="0" u="none" strike="noStrike" baseline="0">
                    <a:solidFill>
                      <a:srgbClr val="FFFFFF"/>
                    </a:solidFill>
                    <a:latin typeface="Arial"/>
                    <a:cs typeface="Arial"/>
                  </a:rPr>
                  <a:t>)</a:t>
                </a:r>
              </a:p>
            </c:rich>
          </c:tx>
          <c:layout>
            <c:manualLayout>
              <c:xMode val="edge"/>
              <c:yMode val="edge"/>
              <c:x val="0.90836131420496191"/>
              <c:y val="0.1683388559245845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0104477921775379"/>
          <c:y val="0.9083631334544412"/>
          <c:w val="0.82919220883847444"/>
          <c:h val="6.5002132485730654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708878831977468"/>
          <c:y val="8.3336067289398283E-2"/>
          <c:w val="0.66772890184103284"/>
          <c:h val="0.63335411139942688"/>
        </c:manualLayout>
      </c:layout>
      <c:barChart>
        <c:barDir val="col"/>
        <c:grouping val="stacked"/>
        <c:varyColors val="0"/>
        <c:ser>
          <c:idx val="0"/>
          <c:order val="0"/>
          <c:tx>
            <c:strRef>
              <c:f>' '!$A$162</c:f>
              <c:strCache>
                <c:ptCount val="1"/>
                <c:pt idx="0">
                  <c:v>EU-28</c:v>
                </c:pt>
              </c:strCache>
            </c:strRef>
          </c:tx>
          <c:spPr>
            <a:solidFill>
              <a:srgbClr val="00FF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'!$B$162:$BB$162</c:f>
              <c:numCache>
                <c:formatCode>#,##0.00</c:formatCode>
                <c:ptCount val="37"/>
                <c:pt idx="0">
                  <c:v>2.9999999999999997E-6</c:v>
                </c:pt>
                <c:pt idx="1">
                  <c:v>2.9999999999999997E-6</c:v>
                </c:pt>
                <c:pt idx="2">
                  <c:v>0</c:v>
                </c:pt>
                <c:pt idx="3">
                  <c:v>0</c:v>
                </c:pt>
                <c:pt idx="4">
                  <c:v>0</c:v>
                </c:pt>
                <c:pt idx="5">
                  <c:v>0</c:v>
                </c:pt>
                <c:pt idx="6">
                  <c:v>0</c:v>
                </c:pt>
                <c:pt idx="7">
                  <c:v>0</c:v>
                </c:pt>
                <c:pt idx="8">
                  <c:v>0</c:v>
                </c:pt>
                <c:pt idx="9">
                  <c:v>0</c:v>
                </c:pt>
                <c:pt idx="10">
                  <c:v>1.1199999999999997E-6</c:v>
                </c:pt>
                <c:pt idx="11">
                  <c:v>0</c:v>
                </c:pt>
                <c:pt idx="12">
                  <c:v>0</c:v>
                </c:pt>
                <c:pt idx="13">
                  <c:v>0</c:v>
                </c:pt>
                <c:pt idx="14">
                  <c:v>0</c:v>
                </c:pt>
                <c:pt idx="15">
                  <c:v>4.4799999999999986E-6</c:v>
                </c:pt>
                <c:pt idx="16">
                  <c:v>1.5259999999999996E-5</c:v>
                </c:pt>
                <c:pt idx="17">
                  <c:v>1.8739999999999997E-5</c:v>
                </c:pt>
              </c:numCache>
            </c:numRef>
          </c:val>
          <c:extLst>
            <c:ext xmlns:c16="http://schemas.microsoft.com/office/drawing/2014/chart" uri="{C3380CC4-5D6E-409C-BE32-E72D297353CC}">
              <c16:uniqueId val="{00000000-700C-40A4-9BC4-F929018622F7}"/>
            </c:ext>
          </c:extLst>
        </c:ser>
        <c:ser>
          <c:idx val="2"/>
          <c:order val="1"/>
          <c:tx>
            <c:strRef>
              <c:f>' '!$A$163</c:f>
              <c:strCache>
                <c:ptCount val="1"/>
                <c:pt idx="0">
                  <c:v>China </c:v>
                </c:pt>
              </c:strCache>
            </c:strRef>
          </c:tx>
          <c:spPr>
            <a:solidFill>
              <a:srgbClr val="FF00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'!$B$163:$BB$163</c:f>
              <c:numCache>
                <c:formatCode>#,##0.00</c:formatCode>
                <c:ptCount val="37"/>
                <c:pt idx="0">
                  <c:v>2.0539567999999998E-2</c:v>
                </c:pt>
                <c:pt idx="1">
                  <c:v>1.8146799999999998E-2</c:v>
                </c:pt>
                <c:pt idx="2">
                  <c:v>8.6627449999999995E-3</c:v>
                </c:pt>
                <c:pt idx="3">
                  <c:v>3.3130117999999992E-3</c:v>
                </c:pt>
                <c:pt idx="4">
                  <c:v>2.1455461999999995E-3</c:v>
                </c:pt>
                <c:pt idx="5">
                  <c:v>1.2098860199999999E-2</c:v>
                </c:pt>
                <c:pt idx="6">
                  <c:v>8.561533399999998E-3</c:v>
                </c:pt>
                <c:pt idx="7">
                  <c:v>6.7934219999999986E-3</c:v>
                </c:pt>
                <c:pt idx="8">
                  <c:v>5.6445899999999997E-3</c:v>
                </c:pt>
                <c:pt idx="9">
                  <c:v>8.2028939999999979E-4</c:v>
                </c:pt>
                <c:pt idx="10">
                  <c:v>0</c:v>
                </c:pt>
                <c:pt idx="11">
                  <c:v>0</c:v>
                </c:pt>
                <c:pt idx="12">
                  <c:v>0</c:v>
                </c:pt>
                <c:pt idx="13">
                  <c:v>3.4587599999999996E-6</c:v>
                </c:pt>
                <c:pt idx="14">
                  <c:v>1.3313999999999999E-6</c:v>
                </c:pt>
                <c:pt idx="15">
                  <c:v>0</c:v>
                </c:pt>
                <c:pt idx="16">
                  <c:v>2.2399999999999999E-8</c:v>
                </c:pt>
                <c:pt idx="17">
                  <c:v>0</c:v>
                </c:pt>
              </c:numCache>
            </c:numRef>
          </c:val>
          <c:extLst>
            <c:ext xmlns:c16="http://schemas.microsoft.com/office/drawing/2014/chart" uri="{C3380CC4-5D6E-409C-BE32-E72D297353CC}">
              <c16:uniqueId val="{00000001-700C-40A4-9BC4-F929018622F7}"/>
            </c:ext>
          </c:extLst>
        </c:ser>
        <c:ser>
          <c:idx val="3"/>
          <c:order val="2"/>
          <c:tx>
            <c:strRef>
              <c:f>' '!$A$164</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'!$B$164:$BB$164</c:f>
              <c:numCache>
                <c:formatCode>#,##0.00</c:formatCode>
                <c:ptCount val="37"/>
                <c:pt idx="0">
                  <c:v>1.2389999999999999E-3</c:v>
                </c:pt>
                <c:pt idx="1">
                  <c:v>1.2389999999999999E-3</c:v>
                </c:pt>
                <c:pt idx="2">
                  <c:v>2.9307854799999995E-2</c:v>
                </c:pt>
                <c:pt idx="3">
                  <c:v>3.6867818399999995E-2</c:v>
                </c:pt>
                <c:pt idx="4">
                  <c:v>3.5351399999999991E-2</c:v>
                </c:pt>
                <c:pt idx="5">
                  <c:v>2.3688655199999999E-2</c:v>
                </c:pt>
                <c:pt idx="6">
                  <c:v>1.5500595599999997E-2</c:v>
                </c:pt>
                <c:pt idx="7">
                  <c:v>9.8300887999999993E-3</c:v>
                </c:pt>
                <c:pt idx="8">
                  <c:v>5.8977757999999986E-3</c:v>
                </c:pt>
                <c:pt idx="9">
                  <c:v>0</c:v>
                </c:pt>
                <c:pt idx="10">
                  <c:v>9.6604199999999986E-5</c:v>
                </c:pt>
                <c:pt idx="11">
                  <c:v>1.9319999999999998E-4</c:v>
                </c:pt>
                <c:pt idx="12">
                  <c:v>0</c:v>
                </c:pt>
                <c:pt idx="13">
                  <c:v>4.619999999999999E-4</c:v>
                </c:pt>
                <c:pt idx="14">
                  <c:v>0</c:v>
                </c:pt>
                <c:pt idx="15">
                  <c:v>7.0741999999999995E-5</c:v>
                </c:pt>
                <c:pt idx="16">
                  <c:v>3.6273999999999992E-5</c:v>
                </c:pt>
                <c:pt idx="17">
                  <c:v>0</c:v>
                </c:pt>
              </c:numCache>
            </c:numRef>
          </c:val>
          <c:extLst>
            <c:ext xmlns:c16="http://schemas.microsoft.com/office/drawing/2014/chart" uri="{C3380CC4-5D6E-409C-BE32-E72D297353CC}">
              <c16:uniqueId val="{00000002-700C-40A4-9BC4-F929018622F7}"/>
            </c:ext>
          </c:extLst>
        </c:ser>
        <c:ser>
          <c:idx val="4"/>
          <c:order val="3"/>
          <c:tx>
            <c:strRef>
              <c:f>' '!$A$165</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'!$B$165:$BB$165</c:f>
              <c:numCache>
                <c:formatCode>#,##0.00</c:formatCode>
                <c:ptCount val="37"/>
                <c:pt idx="0">
                  <c:v>3.2065999999999997E-2</c:v>
                </c:pt>
                <c:pt idx="1">
                  <c:v>3.2065999999999997E-2</c:v>
                </c:pt>
                <c:pt idx="2">
                  <c:v>3.8047999999999998E-2</c:v>
                </c:pt>
                <c:pt idx="3">
                  <c:v>3.5491999999999996E-2</c:v>
                </c:pt>
                <c:pt idx="4">
                  <c:v>3.068033333333333E-2</c:v>
                </c:pt>
                <c:pt idx="5">
                  <c:v>2.8958999999999992E-2</c:v>
                </c:pt>
                <c:pt idx="6">
                  <c:v>2.2056999999999997E-2</c:v>
                </c:pt>
                <c:pt idx="7">
                  <c:v>7.1979999999999987E-3</c:v>
                </c:pt>
                <c:pt idx="8">
                  <c:v>8.6939999999999986E-3</c:v>
                </c:pt>
                <c:pt idx="9">
                  <c:v>2.3649999999999999E-3</c:v>
                </c:pt>
                <c:pt idx="10">
                  <c:v>1.3649999999999999E-3</c:v>
                </c:pt>
                <c:pt idx="11">
                  <c:v>4.1789999999999987E-3</c:v>
                </c:pt>
                <c:pt idx="12">
                  <c:v>6.8829999999999994E-3</c:v>
                </c:pt>
                <c:pt idx="13">
                  <c:v>6.2539999999999991E-3</c:v>
                </c:pt>
                <c:pt idx="14">
                  <c:v>7.9899999999999988E-3</c:v>
                </c:pt>
                <c:pt idx="15">
                  <c:v>8.1859999999999988E-3</c:v>
                </c:pt>
                <c:pt idx="16">
                  <c:v>3.0469193999999992E-3</c:v>
                </c:pt>
                <c:pt idx="17">
                  <c:v>1.9339999999999995E-3</c:v>
                </c:pt>
              </c:numCache>
            </c:numRef>
          </c:val>
          <c:extLst>
            <c:ext xmlns:c16="http://schemas.microsoft.com/office/drawing/2014/chart" uri="{C3380CC4-5D6E-409C-BE32-E72D297353CC}">
              <c16:uniqueId val="{00000003-700C-40A4-9BC4-F929018622F7}"/>
            </c:ext>
          </c:extLst>
        </c:ser>
        <c:ser>
          <c:idx val="10"/>
          <c:order val="4"/>
          <c:tx>
            <c:strRef>
              <c:f>' '!$A$166</c:f>
              <c:strCache>
                <c:ptCount val="1"/>
                <c:pt idx="0">
                  <c:v>Others</c:v>
                </c:pt>
              </c:strCache>
            </c:strRef>
          </c:tx>
          <c:spPr>
            <a:solidFill>
              <a:srgbClr val="9933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'!$B$166:$BB$166</c:f>
              <c:numCache>
                <c:formatCode>#,##0.00</c:formatCode>
                <c:ptCount val="37"/>
                <c:pt idx="0">
                  <c:v>-2.3506958000000036E-3</c:v>
                </c:pt>
                <c:pt idx="1">
                  <c:v>4.2072199999999838E-5</c:v>
                </c:pt>
                <c:pt idx="2">
                  <c:v>9.8588244444461348E-5</c:v>
                </c:pt>
                <c:pt idx="3">
                  <c:v>5.2585444444447349E-5</c:v>
                </c:pt>
                <c:pt idx="4">
                  <c:v>4.7963999999997564E-5</c:v>
                </c:pt>
                <c:pt idx="5">
                  <c:v>4.7229000000009735E-5</c:v>
                </c:pt>
                <c:pt idx="6">
                  <c:v>5.6582400000004807E-5</c:v>
                </c:pt>
                <c:pt idx="7">
                  <c:v>6.9973399999995883E-5</c:v>
                </c:pt>
                <c:pt idx="8">
                  <c:v>2.3405200000003318E-5</c:v>
                </c:pt>
                <c:pt idx="9">
                  <c:v>2.2607713999999997E-3</c:v>
                </c:pt>
                <c:pt idx="10">
                  <c:v>1.1804179999999978E-4</c:v>
                </c:pt>
                <c:pt idx="11">
                  <c:v>2.973263999999998E-4</c:v>
                </c:pt>
                <c:pt idx="12">
                  <c:v>7.9023419999999997E-4</c:v>
                </c:pt>
                <c:pt idx="13">
                  <c:v>1.1228000000000279E-5</c:v>
                </c:pt>
                <c:pt idx="14">
                  <c:v>1.5226400000000265E-5</c:v>
                </c:pt>
                <c:pt idx="15">
                  <c:v>4.6523199999998904E-5</c:v>
                </c:pt>
                <c:pt idx="16">
                  <c:v>9.9964000000000129E-5</c:v>
                </c:pt>
                <c:pt idx="17">
                  <c:v>4.7966000000000198E-5</c:v>
                </c:pt>
              </c:numCache>
            </c:numRef>
          </c:val>
          <c:extLst>
            <c:ext xmlns:c16="http://schemas.microsoft.com/office/drawing/2014/chart" uri="{C3380CC4-5D6E-409C-BE32-E72D297353CC}">
              <c16:uniqueId val="{00000004-700C-40A4-9BC4-F929018622F7}"/>
            </c:ext>
          </c:extLst>
        </c:ser>
        <c:ser>
          <c:idx val="11"/>
          <c:order val="5"/>
          <c:tx>
            <c:strRef>
              <c:f>' '!$A$167</c:f>
              <c:strCache>
                <c:ptCount val="1"/>
              </c:strCache>
            </c:strRef>
          </c:tx>
          <c:spPr>
            <a:noFill/>
            <a:ln w="25400">
              <a:noFill/>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'!$B$167:$BB$167</c:f>
              <c:numCache>
                <c:formatCode>General</c:formatCode>
                <c:ptCount val="37"/>
              </c:numCache>
            </c:numRef>
          </c:val>
          <c:extLst>
            <c:ext xmlns:c16="http://schemas.microsoft.com/office/drawing/2014/chart" uri="{C3380CC4-5D6E-409C-BE32-E72D297353CC}">
              <c16:uniqueId val="{00000005-700C-40A4-9BC4-F929018622F7}"/>
            </c:ext>
          </c:extLst>
        </c:ser>
        <c:ser>
          <c:idx val="13"/>
          <c:order val="6"/>
          <c:tx>
            <c:strRef>
              <c:f>' '!$A$168</c:f>
              <c:strCache>
                <c:ptCount val="1"/>
              </c:strCache>
            </c:strRef>
          </c:tx>
          <c:spPr>
            <a:noFill/>
            <a:ln w="25400">
              <a:noFill/>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'!$B$168:$BB$168</c:f>
              <c:numCache>
                <c:formatCode>General</c:formatCode>
                <c:ptCount val="37"/>
              </c:numCache>
            </c:numRef>
          </c:val>
          <c:extLst>
            <c:ext xmlns:c16="http://schemas.microsoft.com/office/drawing/2014/chart" uri="{C3380CC4-5D6E-409C-BE32-E72D297353CC}">
              <c16:uniqueId val="{00000006-700C-40A4-9BC4-F929018622F7}"/>
            </c:ext>
          </c:extLst>
        </c:ser>
        <c:ser>
          <c:idx val="14"/>
          <c:order val="7"/>
          <c:tx>
            <c:strRef>
              <c:f>' '!$A$169</c:f>
              <c:strCache>
                <c:ptCount val="1"/>
              </c:strCache>
            </c:strRef>
          </c:tx>
          <c:spPr>
            <a:noFill/>
            <a:ln w="25400">
              <a:noFill/>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'!$B$169:$BB$169</c:f>
              <c:numCache>
                <c:formatCode>#,##0.0</c:formatCode>
                <c:ptCount val="37"/>
              </c:numCache>
            </c:numRef>
          </c:val>
          <c:extLst>
            <c:ext xmlns:c16="http://schemas.microsoft.com/office/drawing/2014/chart" uri="{C3380CC4-5D6E-409C-BE32-E72D297353CC}">
              <c16:uniqueId val="{00000007-700C-40A4-9BC4-F929018622F7}"/>
            </c:ext>
          </c:extLst>
        </c:ser>
        <c:dLbls>
          <c:showLegendKey val="0"/>
          <c:showVal val="0"/>
          <c:showCatName val="0"/>
          <c:showSerName val="0"/>
          <c:showPercent val="0"/>
          <c:showBubbleSize val="0"/>
        </c:dLbls>
        <c:gapWidth val="0"/>
        <c:overlap val="100"/>
        <c:axId val="161335552"/>
        <c:axId val="1"/>
      </c:barChart>
      <c:barChart>
        <c:barDir val="col"/>
        <c:grouping val="stacked"/>
        <c:varyColors val="0"/>
        <c:ser>
          <c:idx val="15"/>
          <c:order val="8"/>
          <c:tx>
            <c:strRef>
              <c:f>' '!$A$170</c:f>
              <c:strCache>
                <c:ptCount val="1"/>
              </c:strCache>
            </c:strRef>
          </c:tx>
          <c:spPr>
            <a:noFill/>
            <a:ln w="25400">
              <a:noFill/>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'!$B$170:$BB$170</c:f>
              <c:numCache>
                <c:formatCode>#,##0.0</c:formatCode>
                <c:ptCount val="37"/>
              </c:numCache>
            </c:numRef>
          </c:val>
          <c:extLst>
            <c:ext xmlns:c16="http://schemas.microsoft.com/office/drawing/2014/chart" uri="{C3380CC4-5D6E-409C-BE32-E72D297353CC}">
              <c16:uniqueId val="{00000008-700C-40A4-9BC4-F929018622F7}"/>
            </c:ext>
          </c:extLst>
        </c:ser>
        <c:ser>
          <c:idx val="7"/>
          <c:order val="9"/>
          <c:tx>
            <c:strRef>
              <c:f>' '!$A$171</c:f>
              <c:strCache>
                <c:ptCount val="1"/>
              </c:strCache>
            </c:strRef>
          </c:tx>
          <c:spPr>
            <a:noFill/>
            <a:ln w="25400">
              <a:noFill/>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'!$B$171:$BB$171</c:f>
              <c:numCache>
                <c:formatCode>#,##0.0</c:formatCode>
                <c:ptCount val="37"/>
              </c:numCache>
            </c:numRef>
          </c:val>
          <c:extLst>
            <c:ext xmlns:c16="http://schemas.microsoft.com/office/drawing/2014/chart" uri="{C3380CC4-5D6E-409C-BE32-E72D297353CC}">
              <c16:uniqueId val="{00000009-700C-40A4-9BC4-F929018622F7}"/>
            </c:ext>
          </c:extLst>
        </c:ser>
        <c:ser>
          <c:idx val="8"/>
          <c:order val="10"/>
          <c:tx>
            <c:strRef>
              <c:f>' '!$A$172</c:f>
              <c:strCache>
                <c:ptCount val="1"/>
                <c:pt idx="0">
                  <c:v>EU-28</c:v>
                </c:pt>
              </c:strCache>
            </c:strRef>
          </c:tx>
          <c:spPr>
            <a:solidFill>
              <a:srgbClr val="00FF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'!$B$172:$BB$172</c:f>
              <c:numCache>
                <c:formatCode>General</c:formatCode>
                <c:ptCount val="37"/>
                <c:pt idx="19" formatCode="#,##0">
                  <c:v>0</c:v>
                </c:pt>
                <c:pt idx="20" formatCode="#,##0">
                  <c:v>8.8637531999999995E-3</c:v>
                </c:pt>
                <c:pt idx="21" formatCode="#,##0">
                  <c:v>0</c:v>
                </c:pt>
                <c:pt idx="22" formatCode="#,##0">
                  <c:v>0</c:v>
                </c:pt>
                <c:pt idx="23" formatCode="#,##0">
                  <c:v>0</c:v>
                </c:pt>
                <c:pt idx="24" formatCode="#,##0">
                  <c:v>0</c:v>
                </c:pt>
                <c:pt idx="25" formatCode="#,##0">
                  <c:v>0</c:v>
                </c:pt>
                <c:pt idx="26" formatCode="#,##0">
                  <c:v>0</c:v>
                </c:pt>
                <c:pt idx="27" formatCode="#,##0">
                  <c:v>0</c:v>
                </c:pt>
                <c:pt idx="28" formatCode="#,##0">
                  <c:v>0</c:v>
                </c:pt>
                <c:pt idx="29" formatCode="#,##0">
                  <c:v>4.5882477E-3</c:v>
                </c:pt>
                <c:pt idx="30" formatCode="#,##0">
                  <c:v>0</c:v>
                </c:pt>
                <c:pt idx="31" formatCode="#,##0">
                  <c:v>0</c:v>
                </c:pt>
                <c:pt idx="32" formatCode="#,##0">
                  <c:v>0</c:v>
                </c:pt>
                <c:pt idx="33" formatCode="#,##0">
                  <c:v>0</c:v>
                </c:pt>
                <c:pt idx="34" formatCode="#,##0">
                  <c:v>3.4162614500000001E-2</c:v>
                </c:pt>
                <c:pt idx="35" formatCode="#,##0">
                  <c:v>0.10553848739999999</c:v>
                </c:pt>
                <c:pt idx="36" formatCode="#,##0">
                  <c:v>7.7725619400000001E-2</c:v>
                </c:pt>
              </c:numCache>
            </c:numRef>
          </c:val>
          <c:extLst>
            <c:ext xmlns:c16="http://schemas.microsoft.com/office/drawing/2014/chart" uri="{C3380CC4-5D6E-409C-BE32-E72D297353CC}">
              <c16:uniqueId val="{0000000A-700C-40A4-9BC4-F929018622F7}"/>
            </c:ext>
          </c:extLst>
        </c:ser>
        <c:ser>
          <c:idx val="9"/>
          <c:order val="11"/>
          <c:tx>
            <c:strRef>
              <c:f>' '!$A$173</c:f>
              <c:strCache>
                <c:ptCount val="1"/>
                <c:pt idx="0">
                  <c:v>China </c:v>
                </c:pt>
              </c:strCache>
            </c:strRef>
          </c:tx>
          <c:spPr>
            <a:solidFill>
              <a:srgbClr val="FF00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'!$B$173:$BB$173</c:f>
              <c:numCache>
                <c:formatCode>General</c:formatCode>
                <c:ptCount val="37"/>
                <c:pt idx="19" formatCode="#,##0">
                  <c:v>0.36857000000000001</c:v>
                </c:pt>
                <c:pt idx="20" formatCode="#,##0">
                  <c:v>3.2290000000000001</c:v>
                </c:pt>
                <c:pt idx="21" formatCode="#,##0">
                  <c:v>1.168355</c:v>
                </c:pt>
                <c:pt idx="22" formatCode="#,##0">
                  <c:v>0.94199999999999995</c:v>
                </c:pt>
                <c:pt idx="23" formatCode="#,##0">
                  <c:v>0.57399999999999995</c:v>
                </c:pt>
                <c:pt idx="24" formatCode="#,##0">
                  <c:v>4.0069999999999997</c:v>
                </c:pt>
                <c:pt idx="25" formatCode="#,##0">
                  <c:v>3.3209149999999994</c:v>
                </c:pt>
                <c:pt idx="26" formatCode="#,##0">
                  <c:v>2.7759119999999999</c:v>
                </c:pt>
                <c:pt idx="27" formatCode="#,##0">
                  <c:v>2.3463309999999997</c:v>
                </c:pt>
                <c:pt idx="28" formatCode="#,##0">
                  <c:v>0.35155399999999998</c:v>
                </c:pt>
                <c:pt idx="29" formatCode="#,##0">
                  <c:v>0</c:v>
                </c:pt>
                <c:pt idx="30" formatCode="#,##0">
                  <c:v>0</c:v>
                </c:pt>
                <c:pt idx="31" formatCode="#,##0">
                  <c:v>0</c:v>
                </c:pt>
                <c:pt idx="32" formatCode="#,##0">
                  <c:v>4.5690000000000001E-3</c:v>
                </c:pt>
                <c:pt idx="33" formatCode="#,##0">
                  <c:v>1.3370000000000001E-3</c:v>
                </c:pt>
                <c:pt idx="34" formatCode="#,##0">
                  <c:v>0</c:v>
                </c:pt>
                <c:pt idx="35" formatCode="#,##0">
                  <c:v>1.18E-4</c:v>
                </c:pt>
                <c:pt idx="36" formatCode="#,##0">
                  <c:v>0</c:v>
                </c:pt>
              </c:numCache>
            </c:numRef>
          </c:val>
          <c:extLst>
            <c:ext xmlns:c16="http://schemas.microsoft.com/office/drawing/2014/chart" uri="{C3380CC4-5D6E-409C-BE32-E72D297353CC}">
              <c16:uniqueId val="{0000000B-700C-40A4-9BC4-F929018622F7}"/>
            </c:ext>
          </c:extLst>
        </c:ser>
        <c:ser>
          <c:idx val="16"/>
          <c:order val="12"/>
          <c:tx>
            <c:strRef>
              <c:f>' '!$A$174</c:f>
              <c:strCache>
                <c:ptCount val="1"/>
                <c:pt idx="0">
                  <c:v>South Korea </c:v>
                </c:pt>
              </c:strCache>
            </c:strRef>
          </c:tx>
          <c:spPr>
            <a:pattFill prst="pct40">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'!$B$174:$BB$174</c:f>
              <c:numCache>
                <c:formatCode>General</c:formatCode>
                <c:ptCount val="37"/>
                <c:pt idx="19" formatCode="#,##0">
                  <c:v>0</c:v>
                </c:pt>
                <c:pt idx="20" formatCode="#,##0">
                  <c:v>0.21406599999999998</c:v>
                </c:pt>
                <c:pt idx="21" formatCode="#,##0">
                  <c:v>5.0210809999999997</c:v>
                </c:pt>
                <c:pt idx="22" formatCode="#,##0">
                  <c:v>6.269175999999999</c:v>
                </c:pt>
                <c:pt idx="23" formatCode="#,##0">
                  <c:v>9.6009999999999991</c:v>
                </c:pt>
                <c:pt idx="24" formatCode="#,##0">
                  <c:v>7.3650000000000002</c:v>
                </c:pt>
                <c:pt idx="25" formatCode="#,##0">
                  <c:v>5.7530000000000001</c:v>
                </c:pt>
                <c:pt idx="26" formatCode="#,##0">
                  <c:v>4.2489999999999997</c:v>
                </c:pt>
                <c:pt idx="27" formatCode="#,##0">
                  <c:v>2.3370000000000002</c:v>
                </c:pt>
                <c:pt idx="28" formatCode="#,##0">
                  <c:v>0</c:v>
                </c:pt>
                <c:pt idx="29" formatCode="#,##0">
                  <c:v>8.5000000000000006E-2</c:v>
                </c:pt>
                <c:pt idx="30" formatCode="#,##0">
                  <c:v>0.22600000000000001</c:v>
                </c:pt>
                <c:pt idx="31" formatCode="#,##0">
                  <c:v>0</c:v>
                </c:pt>
                <c:pt idx="32" formatCode="#,##0">
                  <c:v>0.34399999999999997</c:v>
                </c:pt>
                <c:pt idx="33" formatCode="#,##0">
                  <c:v>0</c:v>
                </c:pt>
                <c:pt idx="34" formatCode="#,##0">
                  <c:v>2.8000000000000001E-2</c:v>
                </c:pt>
                <c:pt idx="35" formatCode="#,##0">
                  <c:v>9.0000000000000011E-3</c:v>
                </c:pt>
                <c:pt idx="36" formatCode="#,##0">
                  <c:v>0</c:v>
                </c:pt>
              </c:numCache>
            </c:numRef>
          </c:val>
          <c:extLst>
            <c:ext xmlns:c16="http://schemas.microsoft.com/office/drawing/2014/chart" uri="{C3380CC4-5D6E-409C-BE32-E72D297353CC}">
              <c16:uniqueId val="{0000000C-700C-40A4-9BC4-F929018622F7}"/>
            </c:ext>
          </c:extLst>
        </c:ser>
        <c:ser>
          <c:idx val="24"/>
          <c:order val="13"/>
          <c:tx>
            <c:strRef>
              <c:f>' '!$A$175</c:f>
              <c:strCache>
                <c:ptCount val="1"/>
                <c:pt idx="0">
                  <c:v>Taiwan </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'!$B$175:$BB$175</c:f>
              <c:numCache>
                <c:formatCode>General</c:formatCode>
                <c:ptCount val="37"/>
                <c:pt idx="19" formatCode="#,##0">
                  <c:v>4.7292347102145369</c:v>
                </c:pt>
                <c:pt idx="20" formatCode="#,##0">
                  <c:v>6.209349112426036</c:v>
                </c:pt>
                <c:pt idx="21" formatCode="#,##0">
                  <c:v>9</c:v>
                </c:pt>
                <c:pt idx="22" formatCode="#,##0">
                  <c:v>8.4939999999999998</c:v>
                </c:pt>
                <c:pt idx="23" formatCode="#,##0">
                  <c:v>9.4139999999999997</c:v>
                </c:pt>
                <c:pt idx="24" formatCode="#,##0">
                  <c:v>8.021404061659215</c:v>
                </c:pt>
                <c:pt idx="25" formatCode="#,##0">
                  <c:v>6.2756984432995697</c:v>
                </c:pt>
                <c:pt idx="26" formatCode="#,##0">
                  <c:v>2.4248813809730621</c:v>
                </c:pt>
                <c:pt idx="27" formatCode="#,##0">
                  <c:v>2.6446563204859772</c:v>
                </c:pt>
                <c:pt idx="28" formatCode="#,##0">
                  <c:v>0.66311486615671555</c:v>
                </c:pt>
                <c:pt idx="29" formatCode="#,##0">
                  <c:v>0.47271368468988079</c:v>
                </c:pt>
                <c:pt idx="30" formatCode="#,##0">
                  <c:v>1.8595001619758849</c:v>
                </c:pt>
                <c:pt idx="31" formatCode="#,##0">
                  <c:v>2.712319118065623</c:v>
                </c:pt>
                <c:pt idx="32" formatCode="#,##0">
                  <c:v>2.8449999999999998</c:v>
                </c:pt>
                <c:pt idx="33" formatCode="#,##0">
                  <c:v>3.504</c:v>
                </c:pt>
                <c:pt idx="34" formatCode="#,##0">
                  <c:v>3.4609999999999999</c:v>
                </c:pt>
                <c:pt idx="35" formatCode="#,##0">
                  <c:v>1.6191759999999999</c:v>
                </c:pt>
                <c:pt idx="36" formatCode="#,##0">
                  <c:v>0.505</c:v>
                </c:pt>
              </c:numCache>
            </c:numRef>
          </c:val>
          <c:extLst>
            <c:ext xmlns:c16="http://schemas.microsoft.com/office/drawing/2014/chart" uri="{C3380CC4-5D6E-409C-BE32-E72D297353CC}">
              <c16:uniqueId val="{0000000D-700C-40A4-9BC4-F929018622F7}"/>
            </c:ext>
          </c:extLst>
        </c:ser>
        <c:ser>
          <c:idx val="26"/>
          <c:order val="14"/>
          <c:tx>
            <c:strRef>
              <c:f>' '!$A$176</c:f>
              <c:strCache>
                <c:ptCount val="1"/>
                <c:pt idx="0">
                  <c:v>Others</c:v>
                </c:pt>
              </c:strCache>
            </c:strRef>
          </c:tx>
          <c:spPr>
            <a:solidFill>
              <a:srgbClr val="993300"/>
            </a:solidFill>
            <a:ln w="12700">
              <a:solidFill>
                <a:srgbClr val="000000"/>
              </a:solidFill>
              <a:prstDash val="solid"/>
            </a:ln>
          </c:spPr>
          <c:invertIfNegative val="0"/>
          <c:cat>
            <c:numRef>
              <c:f>' '!$B$161:$BB$161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'!$B$176:$BB$176</c:f>
              <c:numCache>
                <c:formatCode>General</c:formatCode>
                <c:ptCount val="37"/>
                <c:pt idx="19" formatCode="#,##0">
                  <c:v>0.90744915115989144</c:v>
                </c:pt>
                <c:pt idx="20" formatCode="#,##0">
                  <c:v>7.8895000000001048E-2</c:v>
                </c:pt>
                <c:pt idx="21" formatCode="#,##0">
                  <c:v>9.6876786040994034E-2</c:v>
                </c:pt>
                <c:pt idx="22" formatCode="#,##0">
                  <c:v>0.10459100000000099</c:v>
                </c:pt>
                <c:pt idx="23" formatCode="#,##0">
                  <c:v>0.11125885599523855</c:v>
                </c:pt>
                <c:pt idx="24" formatCode="#,##0">
                  <c:v>9.6911012422360443E-2</c:v>
                </c:pt>
                <c:pt idx="25" formatCode="#,##0">
                  <c:v>0.16876315326667601</c:v>
                </c:pt>
                <c:pt idx="26" formatCode="#,##0">
                  <c:v>0.28734941395348912</c:v>
                </c:pt>
                <c:pt idx="27" formatCode="#,##0">
                  <c:v>0.21567000000000025</c:v>
                </c:pt>
                <c:pt idx="28" formatCode="#,##0">
                  <c:v>0.495481538535399</c:v>
                </c:pt>
                <c:pt idx="29" formatCode="#,##0">
                  <c:v>0.15887300000000004</c:v>
                </c:pt>
                <c:pt idx="30" formatCode="#,##0">
                  <c:v>0.19275999999999982</c:v>
                </c:pt>
                <c:pt idx="31" formatCode="#,##0">
                  <c:v>0.18828699999999987</c:v>
                </c:pt>
                <c:pt idx="32" formatCode="#,##0">
                  <c:v>2.5958000000000148E-2</c:v>
                </c:pt>
                <c:pt idx="33" formatCode="#,##0">
                  <c:v>2.3857000000000017E-2</c:v>
                </c:pt>
                <c:pt idx="34" formatCode="#,##0">
                  <c:v>0.15988700000000033</c:v>
                </c:pt>
                <c:pt idx="35" formatCode="#,##0">
                  <c:v>0.43233299999999986</c:v>
                </c:pt>
                <c:pt idx="36" formatCode="#,##0">
                  <c:v>0.22324699999999997</c:v>
                </c:pt>
              </c:numCache>
            </c:numRef>
          </c:val>
          <c:extLst>
            <c:ext xmlns:c16="http://schemas.microsoft.com/office/drawing/2014/chart" uri="{C3380CC4-5D6E-409C-BE32-E72D297353CC}">
              <c16:uniqueId val="{0000000E-700C-40A4-9BC4-F929018622F7}"/>
            </c:ext>
          </c:extLst>
        </c:ser>
        <c:dLbls>
          <c:showLegendKey val="0"/>
          <c:showVal val="0"/>
          <c:showCatName val="0"/>
          <c:showSerName val="0"/>
          <c:showPercent val="0"/>
          <c:showBubbleSize val="0"/>
        </c:dLbls>
        <c:gapWidth val="0"/>
        <c:overlap val="100"/>
        <c:axId val="3"/>
        <c:axId val="4"/>
      </c:barChart>
      <c:catAx>
        <c:axId val="161335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2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25" b="0" i="0" u="none" strike="noStrike" baseline="0">
                    <a:solidFill>
                      <a:srgbClr val="FFFFFF"/>
                    </a:solidFill>
                    <a:latin typeface="Arial"/>
                    <a:cs typeface="Arial"/>
                  </a:rPr>
                  <a:t>(</a:t>
                </a:r>
                <a:r>
                  <a:rPr lang="en-GB" sz="1125" b="0" i="0" u="none" strike="noStrike" baseline="0">
                    <a:solidFill>
                      <a:srgbClr val="993300"/>
                    </a:solidFill>
                    <a:latin typeface="Arial"/>
                    <a:cs typeface="Arial"/>
                  </a:rPr>
                  <a:t> (million cubic metres) </a:t>
                </a:r>
                <a:r>
                  <a:rPr lang="en-GB" sz="1125" b="0" i="0" u="none" strike="noStrike" baseline="0">
                    <a:solidFill>
                      <a:srgbClr val="FFFFFF"/>
                    </a:solidFill>
                    <a:latin typeface="Arial"/>
                    <a:cs typeface="Arial"/>
                  </a:rPr>
                  <a:t>)</a:t>
                </a:r>
              </a:p>
            </c:rich>
          </c:tx>
          <c:layout>
            <c:manualLayout>
              <c:xMode val="edge"/>
              <c:yMode val="edge"/>
              <c:x val="1.4583782567510856E-2"/>
              <c:y val="0.19000623341982809"/>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993300"/>
                </a:solidFill>
                <a:latin typeface="Arial"/>
                <a:ea typeface="Arial"/>
                <a:cs typeface="Arial"/>
              </a:defRPr>
            </a:pPr>
            <a:endParaRPr lang="en-US"/>
          </a:p>
        </c:txPr>
        <c:crossAx val="16133555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21"/>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Import value</a:t>
                </a:r>
                <a:endParaRPr lang="en-GB" sz="85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25" b="0" i="0" u="none" strike="noStrike" baseline="0">
                    <a:solidFill>
                      <a:srgbClr val="FFFFFF"/>
                    </a:solidFill>
                    <a:latin typeface="Arial"/>
                    <a:cs typeface="Arial"/>
                  </a:rPr>
                  <a:t>(</a:t>
                </a:r>
                <a:r>
                  <a:rPr lang="en-GB" sz="1125" b="0" i="0" u="none" strike="noStrike" baseline="0">
                    <a:solidFill>
                      <a:srgbClr val="0000FF"/>
                    </a:solidFill>
                    <a:latin typeface="Arial"/>
                    <a:cs typeface="Arial"/>
                  </a:rPr>
                  <a:t> (US$ million, cif, nominal) </a:t>
                </a:r>
                <a:r>
                  <a:rPr lang="en-GB" sz="1125" b="0" i="0" u="none" strike="noStrike" baseline="0">
                    <a:solidFill>
                      <a:srgbClr val="FFFFFF"/>
                    </a:solidFill>
                    <a:latin typeface="Arial"/>
                    <a:cs typeface="Arial"/>
                  </a:rPr>
                  <a:t>)</a:t>
                </a:r>
              </a:p>
            </c:rich>
          </c:tx>
          <c:layout>
            <c:manualLayout>
              <c:xMode val="edge"/>
              <c:yMode val="edge"/>
              <c:x val="0.9094030129597841"/>
              <c:y val="0.160005249195644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2.3959071360910692E-2"/>
          <c:y val="0.9083631334544412"/>
          <c:w val="0.96877984198464973"/>
          <c:h val="6.5002132485730654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604708956495249"/>
          <c:y val="8.3336067289398283E-2"/>
          <c:w val="0.66668720308621054"/>
          <c:h val="0.62668722601627502"/>
        </c:manualLayout>
      </c:layout>
      <c:barChart>
        <c:barDir val="col"/>
        <c:grouping val="stacked"/>
        <c:varyColors val="0"/>
        <c:ser>
          <c:idx val="0"/>
          <c:order val="0"/>
          <c:tx>
            <c:strRef>
              <c:f>' '!$A$182</c:f>
              <c:strCache>
                <c:ptCount val="1"/>
                <c:pt idx="0">
                  <c:v>EU-28</c:v>
                </c:pt>
              </c:strCache>
            </c:strRef>
          </c:tx>
          <c:spPr>
            <a:solidFill>
              <a:srgbClr val="00FF00"/>
            </a:solid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'!$B$182:$BB$182</c:f>
              <c:numCache>
                <c:formatCode>#,##0.00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0-39A6-4B82-83E7-C389B0620BE5}"/>
            </c:ext>
          </c:extLst>
        </c:ser>
        <c:ser>
          <c:idx val="2"/>
          <c:order val="1"/>
          <c:tx>
            <c:strRef>
              <c:f>' '!$A$183</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'!$B$183:$BB$183</c:f>
              <c:numCache>
                <c:formatCode>#,##0.00</c:formatCode>
                <c:ptCount val="37"/>
                <c:pt idx="0">
                  <c:v>8.3227999999999996E-2</c:v>
                </c:pt>
                <c:pt idx="1">
                  <c:v>8.3227999999999996E-2</c:v>
                </c:pt>
                <c:pt idx="2">
                  <c:v>4.8901E-2</c:v>
                </c:pt>
                <c:pt idx="3">
                  <c:v>4.1035000000000002E-2</c:v>
                </c:pt>
                <c:pt idx="4">
                  <c:v>4.0127000000000003E-2</c:v>
                </c:pt>
                <c:pt idx="5">
                  <c:v>4.4886999999999996E-2</c:v>
                </c:pt>
                <c:pt idx="6">
                  <c:v>2.9461000000000001E-2</c:v>
                </c:pt>
                <c:pt idx="7">
                  <c:v>3.2937000000000001E-2</c:v>
                </c:pt>
                <c:pt idx="8">
                  <c:v>1.2462000000000001E-2</c:v>
                </c:pt>
                <c:pt idx="9">
                  <c:v>3.2953000000000003E-2</c:v>
                </c:pt>
                <c:pt idx="10">
                  <c:v>1.5422999999999999E-2</c:v>
                </c:pt>
                <c:pt idx="11">
                  <c:v>1.0459999999999999E-2</c:v>
                </c:pt>
                <c:pt idx="12">
                  <c:v>5.5399999999999998E-3</c:v>
                </c:pt>
                <c:pt idx="13">
                  <c:v>0</c:v>
                </c:pt>
                <c:pt idx="14">
                  <c:v>0</c:v>
                </c:pt>
                <c:pt idx="15">
                  <c:v>0</c:v>
                </c:pt>
                <c:pt idx="16">
                  <c:v>0</c:v>
                </c:pt>
                <c:pt idx="17">
                  <c:v>0</c:v>
                </c:pt>
              </c:numCache>
            </c:numRef>
          </c:val>
          <c:extLst>
            <c:ext xmlns:c16="http://schemas.microsoft.com/office/drawing/2014/chart" uri="{C3380CC4-5D6E-409C-BE32-E72D297353CC}">
              <c16:uniqueId val="{00000001-39A6-4B82-83E7-C389B0620BE5}"/>
            </c:ext>
          </c:extLst>
        </c:ser>
        <c:ser>
          <c:idx val="3"/>
          <c:order val="2"/>
          <c:tx>
            <c:strRef>
              <c:f>' '!$A$184</c:f>
              <c:strCache>
                <c:ptCount val="1"/>
                <c:pt idx="0">
                  <c:v>Others</c:v>
                </c:pt>
              </c:strCache>
            </c:strRef>
          </c:tx>
          <c:spPr>
            <a:solidFill>
              <a:srgbClr val="993300"/>
            </a:solid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'!$B$184:$BB$184</c:f>
              <c:numCache>
                <c:formatCode>#,##0.00</c:formatCode>
                <c:ptCount val="37"/>
                <c:pt idx="0">
                  <c:v>0</c:v>
                </c:pt>
                <c:pt idx="1">
                  <c:v>0</c:v>
                </c:pt>
                <c:pt idx="2">
                  <c:v>0</c:v>
                </c:pt>
                <c:pt idx="3">
                  <c:v>0</c:v>
                </c:pt>
                <c:pt idx="4">
                  <c:v>0</c:v>
                </c:pt>
                <c:pt idx="5">
                  <c:v>0</c:v>
                </c:pt>
                <c:pt idx="6">
                  <c:v>3.3600000000008623E-7</c:v>
                </c:pt>
                <c:pt idx="7">
                  <c:v>0</c:v>
                </c:pt>
                <c:pt idx="8">
                  <c:v>0</c:v>
                </c:pt>
                <c:pt idx="9">
                  <c:v>0</c:v>
                </c:pt>
                <c:pt idx="10">
                  <c:v>1.9999999999881224E-8</c:v>
                </c:pt>
                <c:pt idx="11">
                  <c:v>7.3639999999999817E-5</c:v>
                </c:pt>
                <c:pt idx="12">
                  <c:v>8.9722000000000413E-5</c:v>
                </c:pt>
                <c:pt idx="13">
                  <c:v>0</c:v>
                </c:pt>
                <c:pt idx="14">
                  <c:v>0</c:v>
                </c:pt>
                <c:pt idx="15">
                  <c:v>0</c:v>
                </c:pt>
                <c:pt idx="16">
                  <c:v>0</c:v>
                </c:pt>
                <c:pt idx="17">
                  <c:v>0</c:v>
                </c:pt>
              </c:numCache>
            </c:numRef>
          </c:val>
          <c:extLst>
            <c:ext xmlns:c16="http://schemas.microsoft.com/office/drawing/2014/chart" uri="{C3380CC4-5D6E-409C-BE32-E72D297353CC}">
              <c16:uniqueId val="{00000002-39A6-4B82-83E7-C389B0620BE5}"/>
            </c:ext>
          </c:extLst>
        </c:ser>
        <c:ser>
          <c:idx val="4"/>
          <c:order val="3"/>
          <c:tx>
            <c:strRef>
              <c:f>' '!$A$185</c:f>
              <c:strCache>
                <c:ptCount val="1"/>
              </c:strCache>
            </c:strRef>
          </c:tx>
          <c:spPr>
            <a:noFill/>
            <a:ln w="25400">
              <a:noFill/>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'!$B$185:$BB$185</c:f>
              <c:numCache>
                <c:formatCode>General</c:formatCode>
                <c:ptCount val="37"/>
              </c:numCache>
            </c:numRef>
          </c:val>
          <c:extLst>
            <c:ext xmlns:c16="http://schemas.microsoft.com/office/drawing/2014/chart" uri="{C3380CC4-5D6E-409C-BE32-E72D297353CC}">
              <c16:uniqueId val="{00000003-39A6-4B82-83E7-C389B0620BE5}"/>
            </c:ext>
          </c:extLst>
        </c:ser>
        <c:ser>
          <c:idx val="10"/>
          <c:order val="4"/>
          <c:tx>
            <c:strRef>
              <c:f>' '!$A$186</c:f>
              <c:strCache>
                <c:ptCount val="1"/>
              </c:strCache>
            </c:strRef>
          </c:tx>
          <c:spPr>
            <a:noFill/>
            <a:ln w="25400">
              <a:noFill/>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'!$B$186:$BB$186</c:f>
              <c:numCache>
                <c:formatCode>General</c:formatCode>
                <c:ptCount val="37"/>
              </c:numCache>
            </c:numRef>
          </c:val>
          <c:extLst>
            <c:ext xmlns:c16="http://schemas.microsoft.com/office/drawing/2014/chart" uri="{C3380CC4-5D6E-409C-BE32-E72D297353CC}">
              <c16:uniqueId val="{00000004-39A6-4B82-83E7-C389B0620BE5}"/>
            </c:ext>
          </c:extLst>
        </c:ser>
        <c:ser>
          <c:idx val="11"/>
          <c:order val="5"/>
          <c:tx>
            <c:strRef>
              <c:f>' '!$A$187</c:f>
              <c:strCache>
                <c:ptCount val="1"/>
              </c:strCache>
            </c:strRef>
          </c:tx>
          <c:spPr>
            <a:noFill/>
            <a:ln w="25400">
              <a:noFill/>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'!$B$187:$BB$187</c:f>
              <c:numCache>
                <c:formatCode>#,##0.0</c:formatCode>
                <c:ptCount val="37"/>
              </c:numCache>
            </c:numRef>
          </c:val>
          <c:extLst>
            <c:ext xmlns:c16="http://schemas.microsoft.com/office/drawing/2014/chart" uri="{C3380CC4-5D6E-409C-BE32-E72D297353CC}">
              <c16:uniqueId val="{00000005-39A6-4B82-83E7-C389B0620BE5}"/>
            </c:ext>
          </c:extLst>
        </c:ser>
        <c:dLbls>
          <c:showLegendKey val="0"/>
          <c:showVal val="0"/>
          <c:showCatName val="0"/>
          <c:showSerName val="0"/>
          <c:showPercent val="0"/>
          <c:showBubbleSize val="0"/>
        </c:dLbls>
        <c:gapWidth val="0"/>
        <c:overlap val="100"/>
        <c:axId val="161333552"/>
        <c:axId val="1"/>
      </c:barChart>
      <c:barChart>
        <c:barDir val="col"/>
        <c:grouping val="stacked"/>
        <c:varyColors val="0"/>
        <c:ser>
          <c:idx val="13"/>
          <c:order val="6"/>
          <c:tx>
            <c:strRef>
              <c:f>' '!$A$188</c:f>
              <c:strCache>
                <c:ptCount val="1"/>
                <c:pt idx="0">
                  <c:v>EU-28</c:v>
                </c:pt>
              </c:strCache>
            </c:strRef>
          </c:tx>
          <c:spPr>
            <a:solidFill>
              <a:srgbClr val="00FF00"/>
            </a:solid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'!$B$188:$BB$188</c:f>
              <c:numCache>
                <c:formatCode>General</c:formatCode>
                <c:ptCount val="37"/>
                <c:pt idx="19" formatCode="#,##0">
                  <c:v>0</c:v>
                </c:pt>
                <c:pt idx="20" formatCode="#,##0">
                  <c:v>0</c:v>
                </c:pt>
                <c:pt idx="21" formatCode="#,##0">
                  <c:v>0</c:v>
                </c:pt>
                <c:pt idx="22" formatCode="#,##0">
                  <c:v>0</c:v>
                </c:pt>
                <c:pt idx="23" formatCode="#,##0">
                  <c:v>0</c:v>
                </c:pt>
                <c:pt idx="24" formatCode="#,##0">
                  <c:v>0</c:v>
                </c:pt>
                <c:pt idx="25" formatCode="#,##0">
                  <c:v>0</c:v>
                </c:pt>
                <c:pt idx="26" formatCode="#,##0">
                  <c:v>0</c:v>
                </c:pt>
                <c:pt idx="27" formatCode="#,##0">
                  <c:v>0</c:v>
                </c:pt>
                <c:pt idx="28" formatCode="#,##0">
                  <c:v>0</c:v>
                </c:pt>
                <c:pt idx="29" formatCode="#,##0">
                  <c:v>0</c:v>
                </c:pt>
                <c:pt idx="30" formatCode="#,##0">
                  <c:v>0</c:v>
                </c:pt>
                <c:pt idx="31" formatCode="#,##0">
                  <c:v>0</c:v>
                </c:pt>
                <c:pt idx="32" formatCode="#,##0">
                  <c:v>0</c:v>
                </c:pt>
                <c:pt idx="33" formatCode="#,##0">
                  <c:v>0</c:v>
                </c:pt>
                <c:pt idx="34" formatCode="#,##0">
                  <c:v>0</c:v>
                </c:pt>
                <c:pt idx="35" formatCode="#,##0">
                  <c:v>0</c:v>
                </c:pt>
                <c:pt idx="36" formatCode="#,##0">
                  <c:v>0</c:v>
                </c:pt>
              </c:numCache>
            </c:numRef>
          </c:val>
          <c:extLst>
            <c:ext xmlns:c16="http://schemas.microsoft.com/office/drawing/2014/chart" uri="{C3380CC4-5D6E-409C-BE32-E72D297353CC}">
              <c16:uniqueId val="{00000006-39A6-4B82-83E7-C389B0620BE5}"/>
            </c:ext>
          </c:extLst>
        </c:ser>
        <c:ser>
          <c:idx val="14"/>
          <c:order val="7"/>
          <c:tx>
            <c:strRef>
              <c:f>' '!$A$189</c:f>
              <c:strCache>
                <c:ptCount val="1"/>
                <c:pt idx="0">
                  <c:v>Japan </c:v>
                </c:pt>
              </c:strCache>
            </c:strRef>
          </c:tx>
          <c:spPr>
            <a:pattFill prst="wave">
              <a:fgClr>
                <a:srgbClr xmlns:mc="http://schemas.openxmlformats.org/markup-compatibility/2006" xmlns:a14="http://schemas.microsoft.com/office/drawing/2010/main" val="800080" mc:Ignorable="a14" a14:legacySpreadsheetColorIndex="2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'!$B$189:$BB$189</c:f>
              <c:numCache>
                <c:formatCode>General</c:formatCode>
                <c:ptCount val="37"/>
                <c:pt idx="19" formatCode="#,##0">
                  <c:v>5.8858616024762043</c:v>
                </c:pt>
                <c:pt idx="20" formatCode="#,##0">
                  <c:v>9.1660556128082433</c:v>
                </c:pt>
                <c:pt idx="21" formatCode="#,##0">
                  <c:v>6.5159577164153824</c:v>
                </c:pt>
                <c:pt idx="22" formatCode="#,##0">
                  <c:v>7.1938343132014966</c:v>
                </c:pt>
                <c:pt idx="23" formatCode="#,##0">
                  <c:v>7.4126595388277297</c:v>
                </c:pt>
                <c:pt idx="24" formatCode="#,##0">
                  <c:v>7.298162420168067</c:v>
                </c:pt>
                <c:pt idx="25" formatCode="#,##0">
                  <c:v>5.2001720476647026</c:v>
                </c:pt>
                <c:pt idx="26" formatCode="#,##0">
                  <c:v>5.6169081953488362</c:v>
                </c:pt>
                <c:pt idx="27" formatCode="#,##0">
                  <c:v>2.5761720459166941</c:v>
                </c:pt>
                <c:pt idx="28" formatCode="#,##0">
                  <c:v>6.8478109436857446</c:v>
                </c:pt>
                <c:pt idx="29" formatCode="#,##0">
                  <c:v>3.2971663696797089</c:v>
                </c:pt>
                <c:pt idx="30" formatCode="#,##0">
                  <c:v>2.2244214954060162</c:v>
                </c:pt>
                <c:pt idx="31" formatCode="#,##0">
                  <c:v>1.1355469020991056</c:v>
                </c:pt>
                <c:pt idx="32" formatCode="#,##0">
                  <c:v>0</c:v>
                </c:pt>
                <c:pt idx="33" formatCode="#,##0">
                  <c:v>0</c:v>
                </c:pt>
                <c:pt idx="34" formatCode="#,##0">
                  <c:v>0</c:v>
                </c:pt>
                <c:pt idx="35" formatCode="#,##0">
                  <c:v>0</c:v>
                </c:pt>
                <c:pt idx="36" formatCode="#,##0">
                  <c:v>0</c:v>
                </c:pt>
              </c:numCache>
            </c:numRef>
          </c:val>
          <c:extLst>
            <c:ext xmlns:c16="http://schemas.microsoft.com/office/drawing/2014/chart" uri="{C3380CC4-5D6E-409C-BE32-E72D297353CC}">
              <c16:uniqueId val="{00000007-39A6-4B82-83E7-C389B0620BE5}"/>
            </c:ext>
          </c:extLst>
        </c:ser>
        <c:ser>
          <c:idx val="15"/>
          <c:order val="8"/>
          <c:tx>
            <c:strRef>
              <c:f>' '!$A$190</c:f>
              <c:strCache>
                <c:ptCount val="1"/>
                <c:pt idx="0">
                  <c:v>Others</c:v>
                </c:pt>
              </c:strCache>
            </c:strRef>
          </c:tx>
          <c:spPr>
            <a:solidFill>
              <a:srgbClr val="993300"/>
            </a:solidFill>
            <a:ln w="12700">
              <a:solidFill>
                <a:srgbClr val="000000"/>
              </a:solidFill>
              <a:prstDash val="solid"/>
            </a:ln>
          </c:spPr>
          <c:invertIfNegative val="0"/>
          <c:cat>
            <c:numRef>
              <c:f>' '!$B$181:$BB$181</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'!$B$190:$BB$190</c:f>
              <c:numCache>
                <c:formatCode>General</c:formatCode>
                <c:ptCount val="37"/>
                <c:pt idx="19" formatCode="#,##0">
                  <c:v>0</c:v>
                </c:pt>
                <c:pt idx="20" formatCode="#,##0">
                  <c:v>0</c:v>
                </c:pt>
                <c:pt idx="21" formatCode="#,##0">
                  <c:v>0</c:v>
                </c:pt>
                <c:pt idx="22" formatCode="#,##0">
                  <c:v>0</c:v>
                </c:pt>
                <c:pt idx="23" formatCode="#,##0">
                  <c:v>0</c:v>
                </c:pt>
                <c:pt idx="24" formatCode="#,##0">
                  <c:v>0</c:v>
                </c:pt>
                <c:pt idx="25" formatCode="#,##0">
                  <c:v>6.1359999999996973E-3</c:v>
                </c:pt>
                <c:pt idx="26" formatCode="#,##0">
                  <c:v>0</c:v>
                </c:pt>
                <c:pt idx="27" formatCode="#,##0">
                  <c:v>0</c:v>
                </c:pt>
                <c:pt idx="28" formatCode="#,##0">
                  <c:v>0</c:v>
                </c:pt>
                <c:pt idx="29" formatCode="#,##0">
                  <c:v>0</c:v>
                </c:pt>
                <c:pt idx="30" formatCode="#,##0">
                  <c:v>8.1408999999999843E-2</c:v>
                </c:pt>
                <c:pt idx="31" formatCode="#,##0">
                  <c:v>0.14151099999999994</c:v>
                </c:pt>
                <c:pt idx="32" formatCode="#,##0">
                  <c:v>0</c:v>
                </c:pt>
                <c:pt idx="33" formatCode="#,##0">
                  <c:v>0</c:v>
                </c:pt>
                <c:pt idx="34" formatCode="#,##0">
                  <c:v>0</c:v>
                </c:pt>
                <c:pt idx="35" formatCode="#,##0">
                  <c:v>0</c:v>
                </c:pt>
                <c:pt idx="36" formatCode="#,##0">
                  <c:v>0</c:v>
                </c:pt>
              </c:numCache>
            </c:numRef>
          </c:val>
          <c:extLst>
            <c:ext xmlns:c16="http://schemas.microsoft.com/office/drawing/2014/chart" uri="{C3380CC4-5D6E-409C-BE32-E72D297353CC}">
              <c16:uniqueId val="{00000008-39A6-4B82-83E7-C389B0620BE5}"/>
            </c:ext>
          </c:extLst>
        </c:ser>
        <c:dLbls>
          <c:showLegendKey val="0"/>
          <c:showVal val="0"/>
          <c:showCatName val="0"/>
          <c:showSerName val="0"/>
          <c:showPercent val="0"/>
          <c:showBubbleSize val="0"/>
        </c:dLbls>
        <c:gapWidth val="0"/>
        <c:overlap val="100"/>
        <c:axId val="3"/>
        <c:axId val="4"/>
      </c:barChart>
      <c:catAx>
        <c:axId val="161333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Weight</a:t>
                </a:r>
                <a:endParaRPr lang="en-GB" sz="1175"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(million tonnes) </a:t>
                </a:r>
                <a:r>
                  <a:rPr lang="en-GB" sz="1075" b="0" i="0" u="none" strike="noStrike" baseline="0">
                    <a:solidFill>
                      <a:srgbClr val="FFFFFF"/>
                    </a:solidFill>
                    <a:latin typeface="Arial"/>
                    <a:cs typeface="Arial"/>
                  </a:rPr>
                  <a:t>)</a:t>
                </a:r>
              </a:p>
            </c:rich>
          </c:tx>
          <c:layout>
            <c:manualLayout>
              <c:xMode val="edge"/>
              <c:yMode val="edge"/>
              <c:x val="1.9792276341621878E-2"/>
              <c:y val="0.24500803783083094"/>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6133355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800"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90315282043085088"/>
              <c:y val="0.160005249195644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25625789368626217"/>
          <c:y val="0.9083631334544412"/>
          <c:w val="0.52084937741110204"/>
          <c:h val="6.5002132485730654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771349952637485"/>
          <c:y val="7.1669017868882523E-2"/>
          <c:w val="0.64793662549941089"/>
          <c:h val="0.63502083274521492"/>
        </c:manualLayout>
      </c:layout>
      <c:barChart>
        <c:barDir val="col"/>
        <c:grouping val="stacked"/>
        <c:varyColors val="0"/>
        <c:ser>
          <c:idx val="0"/>
          <c:order val="0"/>
          <c:tx>
            <c:strRef>
              <c:f>' '!$A$55</c:f>
              <c:strCache>
                <c:ptCount val="1"/>
                <c:pt idx="0">
                  <c:v>Logs </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'!$B$55:$BB$55</c:f>
              <c:numCache>
                <c:formatCode>#,##0.0</c:formatCode>
                <c:ptCount val="37"/>
                <c:pt idx="0">
                  <c:v>1.9404234434000001</c:v>
                </c:pt>
                <c:pt idx="1">
                  <c:v>1.6303631046666667</c:v>
                </c:pt>
                <c:pt idx="2">
                  <c:v>1.8600420779999998</c:v>
                </c:pt>
                <c:pt idx="3">
                  <c:v>2.0884831735500002</c:v>
                </c:pt>
                <c:pt idx="4">
                  <c:v>2.2090847473999999</c:v>
                </c:pt>
                <c:pt idx="5">
                  <c:v>2.4073355564001506</c:v>
                </c:pt>
                <c:pt idx="6">
                  <c:v>2.4673977854000002</c:v>
                </c:pt>
                <c:pt idx="7">
                  <c:v>2.8008194226363639</c:v>
                </c:pt>
                <c:pt idx="8">
                  <c:v>2.6234587087652175</c:v>
                </c:pt>
                <c:pt idx="9">
                  <c:v>1.9429713062444443</c:v>
                </c:pt>
                <c:pt idx="10">
                  <c:v>2.8311456023619046</c:v>
                </c:pt>
                <c:pt idx="11">
                  <c:v>3.3774824739130427</c:v>
                </c:pt>
                <c:pt idx="12">
                  <c:v>3.0499483216666667</c:v>
                </c:pt>
                <c:pt idx="13">
                  <c:v>3.1229531571420281</c:v>
                </c:pt>
                <c:pt idx="14">
                  <c:v>3.943368139013014</c:v>
                </c:pt>
                <c:pt idx="15">
                  <c:v>3.6654072869614271</c:v>
                </c:pt>
                <c:pt idx="16">
                  <c:v>3.7324610173797939</c:v>
                </c:pt>
                <c:pt idx="17">
                  <c:v>2.9083169739930801</c:v>
                </c:pt>
              </c:numCache>
            </c:numRef>
          </c:val>
          <c:extLst>
            <c:ext xmlns:c16="http://schemas.microsoft.com/office/drawing/2014/chart" uri="{C3380CC4-5D6E-409C-BE32-E72D297353CC}">
              <c16:uniqueId val="{00000000-7FE1-4B0A-BF0D-21D43DD3C602}"/>
            </c:ext>
          </c:extLst>
        </c:ser>
        <c:ser>
          <c:idx val="1"/>
          <c:order val="1"/>
          <c:tx>
            <c:strRef>
              <c:f>' '!$A$56</c:f>
              <c:strCache>
                <c:ptCount val="1"/>
                <c:pt idx="0">
                  <c:v>Sawn wood </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'!$B$56:$BB$56</c:f>
              <c:numCache>
                <c:formatCode>#,##0.00</c:formatCode>
                <c:ptCount val="37"/>
                <c:pt idx="0">
                  <c:v>4.4835618828000003E-2</c:v>
                </c:pt>
                <c:pt idx="1">
                  <c:v>4.6333084979999994E-2</c:v>
                </c:pt>
                <c:pt idx="2">
                  <c:v>5.6273428574999992E-2</c:v>
                </c:pt>
                <c:pt idx="3">
                  <c:v>5.3647374930709681E-2</c:v>
                </c:pt>
                <c:pt idx="4">
                  <c:v>7.971878326141936E-2</c:v>
                </c:pt>
                <c:pt idx="5">
                  <c:v>8.714909182451612E-2</c:v>
                </c:pt>
                <c:pt idx="6">
                  <c:v>8.8239998506332545E-2</c:v>
                </c:pt>
                <c:pt idx="7">
                  <c:v>8.6642514910482346E-2</c:v>
                </c:pt>
                <c:pt idx="8">
                  <c:v>7.8958788228179491E-2</c:v>
                </c:pt>
                <c:pt idx="9">
                  <c:v>5.1379153765333328E-2</c:v>
                </c:pt>
                <c:pt idx="10">
                  <c:v>4.8856421553333335E-2</c:v>
                </c:pt>
                <c:pt idx="11">
                  <c:v>5.9837953448000011E-2</c:v>
                </c:pt>
                <c:pt idx="12">
                  <c:v>3.8121644336533332E-2</c:v>
                </c:pt>
                <c:pt idx="13">
                  <c:v>6.4032128726222215E-2</c:v>
                </c:pt>
                <c:pt idx="14">
                  <c:v>4.9285156090207796E-2</c:v>
                </c:pt>
                <c:pt idx="15">
                  <c:v>5.5382099799057699E-2</c:v>
                </c:pt>
                <c:pt idx="16">
                  <c:v>6.0862786082643422E-2</c:v>
                </c:pt>
                <c:pt idx="17">
                  <c:v>5.7812594434698328E-2</c:v>
                </c:pt>
              </c:numCache>
            </c:numRef>
          </c:val>
          <c:extLst>
            <c:ext xmlns:c16="http://schemas.microsoft.com/office/drawing/2014/chart" uri="{C3380CC4-5D6E-409C-BE32-E72D297353CC}">
              <c16:uniqueId val="{00000001-7FE1-4B0A-BF0D-21D43DD3C602}"/>
            </c:ext>
          </c:extLst>
        </c:ser>
        <c:ser>
          <c:idx val="2"/>
          <c:order val="2"/>
          <c:tx>
            <c:strRef>
              <c:f>' '!$A$57</c:f>
              <c:strCache>
                <c:ptCount val="1"/>
                <c:pt idx="0">
                  <c:v>Veneer </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'!$B$57:$BB$57</c:f>
              <c:numCache>
                <c:formatCode>#,##0.00</c:formatCode>
                <c:ptCount val="37"/>
                <c:pt idx="0">
                  <c:v>5.1646562744444444E-2</c:v>
                </c:pt>
                <c:pt idx="1">
                  <c:v>9.7844057179999999E-2</c:v>
                </c:pt>
                <c:pt idx="2">
                  <c:v>0.14462265728444446</c:v>
                </c:pt>
                <c:pt idx="3">
                  <c:v>0.14387828972444444</c:v>
                </c:pt>
                <c:pt idx="4">
                  <c:v>0.12962796271333332</c:v>
                </c:pt>
                <c:pt idx="5">
                  <c:v>0.12310811435999999</c:v>
                </c:pt>
                <c:pt idx="6">
                  <c:v>8.7733851660000001E-2</c:v>
                </c:pt>
                <c:pt idx="7">
                  <c:v>4.5393819979999993E-2</c:v>
                </c:pt>
                <c:pt idx="8">
                  <c:v>3.8493564899999999E-2</c:v>
                </c:pt>
                <c:pt idx="9">
                  <c:v>1.0347515519999999E-2</c:v>
                </c:pt>
                <c:pt idx="10">
                  <c:v>3.0034553999999996E-3</c:v>
                </c:pt>
                <c:pt idx="11">
                  <c:v>8.8721001599999984E-3</c:v>
                </c:pt>
                <c:pt idx="12">
                  <c:v>1.457914498E-2</c:v>
                </c:pt>
                <c:pt idx="13">
                  <c:v>1.2788304843999999E-2</c:v>
                </c:pt>
                <c:pt idx="14">
                  <c:v>1.521245982E-2</c:v>
                </c:pt>
                <c:pt idx="15">
                  <c:v>1.5784715879999998E-2</c:v>
                </c:pt>
                <c:pt idx="16">
                  <c:v>6.077035619999999E-3</c:v>
                </c:pt>
                <c:pt idx="17">
                  <c:v>3.8013413999999995E-3</c:v>
                </c:pt>
              </c:numCache>
            </c:numRef>
          </c:val>
          <c:extLst>
            <c:ext xmlns:c16="http://schemas.microsoft.com/office/drawing/2014/chart" uri="{C3380CC4-5D6E-409C-BE32-E72D297353CC}">
              <c16:uniqueId val="{00000002-7FE1-4B0A-BF0D-21D43DD3C602}"/>
            </c:ext>
          </c:extLst>
        </c:ser>
        <c:ser>
          <c:idx val="3"/>
          <c:order val="3"/>
          <c:tx>
            <c:strRef>
              <c:f>' '!$A$58</c:f>
              <c:strCache>
                <c:ptCount val="1"/>
                <c:pt idx="0">
                  <c:v>Wood chips</c:v>
                </c:pt>
              </c:strCache>
            </c:strRef>
          </c:tx>
          <c:spPr>
            <a:pattFill prst="smConfetti">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'!$B$58:$BB$58</c:f>
              <c:numCache>
                <c:formatCode>#,##0.00</c:formatCode>
                <c:ptCount val="37"/>
                <c:pt idx="0">
                  <c:v>7.0080079999999989E-2</c:v>
                </c:pt>
                <c:pt idx="1">
                  <c:v>0.13399707999999999</c:v>
                </c:pt>
                <c:pt idx="2">
                  <c:v>7.8730609999999993E-2</c:v>
                </c:pt>
                <c:pt idx="3">
                  <c:v>6.6066349999999996E-2</c:v>
                </c:pt>
                <c:pt idx="4">
                  <c:v>6.4604469999999997E-2</c:v>
                </c:pt>
                <c:pt idx="5">
                  <c:v>7.226806999999999E-2</c:v>
                </c:pt>
                <c:pt idx="6">
                  <c:v>4.7432750959999999E-2</c:v>
                </c:pt>
                <c:pt idx="7">
                  <c:v>5.3028569999999997E-2</c:v>
                </c:pt>
                <c:pt idx="8">
                  <c:v>2.006382E-2</c:v>
                </c:pt>
                <c:pt idx="9">
                  <c:v>5.3054329999999997E-2</c:v>
                </c:pt>
                <c:pt idx="10">
                  <c:v>2.4831062199999997E-2</c:v>
                </c:pt>
                <c:pt idx="11">
                  <c:v>1.6959160399999996E-2</c:v>
                </c:pt>
                <c:pt idx="12">
                  <c:v>9.063852419999999E-3</c:v>
                </c:pt>
                <c:pt idx="13">
                  <c:v>0</c:v>
                </c:pt>
                <c:pt idx="14">
                  <c:v>0</c:v>
                </c:pt>
                <c:pt idx="15">
                  <c:v>0</c:v>
                </c:pt>
                <c:pt idx="16">
                  <c:v>0</c:v>
                </c:pt>
                <c:pt idx="17">
                  <c:v>0</c:v>
                </c:pt>
              </c:numCache>
            </c:numRef>
          </c:val>
          <c:extLst>
            <c:ext xmlns:c16="http://schemas.microsoft.com/office/drawing/2014/chart" uri="{C3380CC4-5D6E-409C-BE32-E72D297353CC}">
              <c16:uniqueId val="{00000003-7FE1-4B0A-BF0D-21D43DD3C602}"/>
            </c:ext>
          </c:extLst>
        </c:ser>
        <c:ser>
          <c:idx val="5"/>
          <c:order val="4"/>
          <c:tx>
            <c:strRef>
              <c:f>' '!$A$59</c:f>
              <c:strCache>
                <c:ptCount val="1"/>
                <c:pt idx="0">
                  <c:v>Others</c:v>
                </c:pt>
              </c:strCache>
            </c:strRef>
          </c:tx>
          <c:spPr>
            <a:solidFill>
              <a:srgbClr val="993300"/>
            </a:solid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'!$B$59:$BB$59</c:f>
              <c:numCache>
                <c:formatCode>#,##0.00</c:formatCode>
                <c:ptCount val="37"/>
                <c:pt idx="0">
                  <c:v>5.829272556812537E-3</c:v>
                </c:pt>
                <c:pt idx="1">
                  <c:v>8.2682812944741002E-3</c:v>
                </c:pt>
                <c:pt idx="2">
                  <c:v>5.9838458720200549E-3</c:v>
                </c:pt>
                <c:pt idx="3">
                  <c:v>8.9282837964850259E-3</c:v>
                </c:pt>
                <c:pt idx="4">
                  <c:v>1.2781796969999704E-2</c:v>
                </c:pt>
                <c:pt idx="5">
                  <c:v>1.1773675629999758E-2</c:v>
                </c:pt>
                <c:pt idx="6">
                  <c:v>1.1218953957878863E-2</c:v>
                </c:pt>
                <c:pt idx="7">
                  <c:v>2.1065594242947849E-2</c:v>
                </c:pt>
                <c:pt idx="8">
                  <c:v>2.4315816489285158E-2</c:v>
                </c:pt>
                <c:pt idx="9">
                  <c:v>3.2904109087323441E-2</c:v>
                </c:pt>
                <c:pt idx="10">
                  <c:v>3.1965253930879456E-2</c:v>
                </c:pt>
                <c:pt idx="11">
                  <c:v>4.7909888093323971E-2</c:v>
                </c:pt>
                <c:pt idx="12">
                  <c:v>3.078878895614956E-2</c:v>
                </c:pt>
                <c:pt idx="13">
                  <c:v>2.8812693103334563E-2</c:v>
                </c:pt>
                <c:pt idx="14">
                  <c:v>2.5711868522876991E-2</c:v>
                </c:pt>
                <c:pt idx="15">
                  <c:v>2.7766137347778663E-2</c:v>
                </c:pt>
                <c:pt idx="16">
                  <c:v>3.4016444348806907E-2</c:v>
                </c:pt>
                <c:pt idx="17">
                  <c:v>2.71121189933341E-2</c:v>
                </c:pt>
              </c:numCache>
            </c:numRef>
          </c:val>
          <c:extLst>
            <c:ext xmlns:c16="http://schemas.microsoft.com/office/drawing/2014/chart" uri="{C3380CC4-5D6E-409C-BE32-E72D297353CC}">
              <c16:uniqueId val="{00000004-7FE1-4B0A-BF0D-21D43DD3C602}"/>
            </c:ext>
          </c:extLst>
        </c:ser>
        <c:ser>
          <c:idx val="6"/>
          <c:order val="5"/>
          <c:tx>
            <c:strRef>
              <c:f>' '!$A$60</c:f>
              <c:strCache>
                <c:ptCount val="1"/>
              </c:strCache>
            </c:strRef>
          </c:tx>
          <c:spPr>
            <a:noFill/>
            <a:ln w="25400">
              <a:noFill/>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'!$B$60:$BB$60</c:f>
              <c:numCache>
                <c:formatCode>#,##0</c:formatCode>
                <c:ptCount val="37"/>
              </c:numCache>
            </c:numRef>
          </c:val>
          <c:extLst>
            <c:ext xmlns:c16="http://schemas.microsoft.com/office/drawing/2014/chart" uri="{C3380CC4-5D6E-409C-BE32-E72D297353CC}">
              <c16:uniqueId val="{00000005-7FE1-4B0A-BF0D-21D43DD3C602}"/>
            </c:ext>
          </c:extLst>
        </c:ser>
        <c:dLbls>
          <c:showLegendKey val="0"/>
          <c:showVal val="0"/>
          <c:showCatName val="0"/>
          <c:showSerName val="0"/>
          <c:showPercent val="0"/>
          <c:showBubbleSize val="0"/>
        </c:dLbls>
        <c:gapWidth val="0"/>
        <c:overlap val="100"/>
        <c:axId val="161335952"/>
        <c:axId val="1"/>
      </c:barChart>
      <c:barChart>
        <c:barDir val="col"/>
        <c:grouping val="stacked"/>
        <c:varyColors val="0"/>
        <c:ser>
          <c:idx val="4"/>
          <c:order val="6"/>
          <c:tx>
            <c:strRef>
              <c:f>' '!$A$61</c:f>
              <c:strCache>
                <c:ptCount val="1"/>
              </c:strCache>
            </c:strRef>
          </c:tx>
          <c:spPr>
            <a:noFill/>
            <a:ln w="25400">
              <a:noFill/>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'!$B$61:$BB$61</c:f>
              <c:numCache>
                <c:formatCode>#,##0</c:formatCode>
                <c:ptCount val="37"/>
              </c:numCache>
            </c:numRef>
          </c:val>
          <c:extLst>
            <c:ext xmlns:c16="http://schemas.microsoft.com/office/drawing/2014/chart" uri="{C3380CC4-5D6E-409C-BE32-E72D297353CC}">
              <c16:uniqueId val="{00000006-7FE1-4B0A-BF0D-21D43DD3C602}"/>
            </c:ext>
          </c:extLst>
        </c:ser>
        <c:ser>
          <c:idx val="10"/>
          <c:order val="7"/>
          <c:tx>
            <c:strRef>
              <c:f>' '!$A$62</c:f>
              <c:strCache>
                <c:ptCount val="1"/>
              </c:strCache>
            </c:strRef>
          </c:tx>
          <c:spPr>
            <a:noFill/>
            <a:ln w="25400">
              <a:noFill/>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'!$B$62:$BB$62</c:f>
              <c:numCache>
                <c:formatCode>#,##0</c:formatCode>
                <c:ptCount val="37"/>
              </c:numCache>
            </c:numRef>
          </c:val>
          <c:extLst>
            <c:ext xmlns:c16="http://schemas.microsoft.com/office/drawing/2014/chart" uri="{C3380CC4-5D6E-409C-BE32-E72D297353CC}">
              <c16:uniqueId val="{00000007-7FE1-4B0A-BF0D-21D43DD3C602}"/>
            </c:ext>
          </c:extLst>
        </c:ser>
        <c:ser>
          <c:idx val="11"/>
          <c:order val="8"/>
          <c:tx>
            <c:strRef>
              <c:f>' '!$A$63</c:f>
              <c:strCache>
                <c:ptCount val="1"/>
              </c:strCache>
            </c:strRef>
          </c:tx>
          <c:spPr>
            <a:noFill/>
            <a:ln w="25400">
              <a:noFill/>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'!$B$63:$BB$63</c:f>
              <c:numCache>
                <c:formatCode>#,##0</c:formatCode>
                <c:ptCount val="37"/>
              </c:numCache>
            </c:numRef>
          </c:val>
          <c:extLst>
            <c:ext xmlns:c16="http://schemas.microsoft.com/office/drawing/2014/chart" uri="{C3380CC4-5D6E-409C-BE32-E72D297353CC}">
              <c16:uniqueId val="{00000008-7FE1-4B0A-BF0D-21D43DD3C602}"/>
            </c:ext>
          </c:extLst>
        </c:ser>
        <c:ser>
          <c:idx val="7"/>
          <c:order val="9"/>
          <c:tx>
            <c:strRef>
              <c:f>' '!$A$64</c:f>
              <c:strCache>
                <c:ptCount val="1"/>
              </c:strCache>
            </c:strRef>
          </c:tx>
          <c:spPr>
            <a:noFill/>
            <a:ln w="25400">
              <a:noFill/>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'!$B$64:$BB$64</c:f>
              <c:numCache>
                <c:formatCode>#,##0</c:formatCode>
                <c:ptCount val="37"/>
              </c:numCache>
            </c:numRef>
          </c:val>
          <c:extLst>
            <c:ext xmlns:c16="http://schemas.microsoft.com/office/drawing/2014/chart" uri="{C3380CC4-5D6E-409C-BE32-E72D297353CC}">
              <c16:uniqueId val="{00000009-7FE1-4B0A-BF0D-21D43DD3C602}"/>
            </c:ext>
          </c:extLst>
        </c:ser>
        <c:ser>
          <c:idx val="8"/>
          <c:order val="10"/>
          <c:tx>
            <c:strRef>
              <c:f>' '!$A$65</c:f>
              <c:strCache>
                <c:ptCount val="1"/>
                <c:pt idx="0">
                  <c:v>Logs </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'!$B$65:$BB$65</c:f>
              <c:numCache>
                <c:formatCode>General</c:formatCode>
                <c:ptCount val="37"/>
                <c:pt idx="19" formatCode="#,##0">
                  <c:v>251.16710683219279</c:v>
                </c:pt>
                <c:pt idx="20" formatCode="#,##0">
                  <c:v>180.54870225998141</c:v>
                </c:pt>
                <c:pt idx="21" formatCode="#,##0">
                  <c:v>201.96604725929569</c:v>
                </c:pt>
                <c:pt idx="22" formatCode="#,##0">
                  <c:v>237.97863916473074</c:v>
                </c:pt>
                <c:pt idx="23" formatCode="#,##0">
                  <c:v>320.24236871794113</c:v>
                </c:pt>
                <c:pt idx="24" formatCode="#,##0">
                  <c:v>363.04034422614671</c:v>
                </c:pt>
                <c:pt idx="25" formatCode="#,##0">
                  <c:v>425.49013591453706</c:v>
                </c:pt>
                <c:pt idx="26" formatCode="#,##0">
                  <c:v>526.01641172434665</c:v>
                </c:pt>
                <c:pt idx="27" formatCode="#,##0">
                  <c:v>521.12848556351935</c:v>
                </c:pt>
                <c:pt idx="28" formatCode="#,##0">
                  <c:v>342.52041557109243</c:v>
                </c:pt>
                <c:pt idx="29" formatCode="#,##0">
                  <c:v>586.05025873734633</c:v>
                </c:pt>
                <c:pt idx="30" formatCode="#,##0">
                  <c:v>740.82520164910261</c:v>
                </c:pt>
                <c:pt idx="31" formatCode="#,##0">
                  <c:v>649.56175799995253</c:v>
                </c:pt>
                <c:pt idx="32" formatCode="#,##0">
                  <c:v>737.66486663497074</c:v>
                </c:pt>
                <c:pt idx="33" formatCode="#,##0">
                  <c:v>966.51117212599729</c:v>
                </c:pt>
                <c:pt idx="34" formatCode="#,##0">
                  <c:v>822.07093407116236</c:v>
                </c:pt>
                <c:pt idx="35" formatCode="#,##0">
                  <c:v>702.45385755384245</c:v>
                </c:pt>
                <c:pt idx="36" formatCode="#,##0">
                  <c:v>704.46676679366317</c:v>
                </c:pt>
              </c:numCache>
            </c:numRef>
          </c:val>
          <c:extLst>
            <c:ext xmlns:c16="http://schemas.microsoft.com/office/drawing/2014/chart" uri="{C3380CC4-5D6E-409C-BE32-E72D297353CC}">
              <c16:uniqueId val="{0000000A-7FE1-4B0A-BF0D-21D43DD3C602}"/>
            </c:ext>
          </c:extLst>
        </c:ser>
        <c:ser>
          <c:idx val="9"/>
          <c:order val="11"/>
          <c:tx>
            <c:strRef>
              <c:f>' '!$A$66</c:f>
              <c:strCache>
                <c:ptCount val="1"/>
                <c:pt idx="0">
                  <c:v>Sawn wood </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'!$B$66:$BB$66</c:f>
              <c:numCache>
                <c:formatCode>General</c:formatCode>
                <c:ptCount val="37"/>
                <c:pt idx="19" formatCode="#,##0">
                  <c:v>10.956551198465863</c:v>
                </c:pt>
                <c:pt idx="20" formatCode="#,##0">
                  <c:v>11.358522474848673</c:v>
                </c:pt>
                <c:pt idx="21" formatCode="#,##0">
                  <c:v>11.535414570219617</c:v>
                </c:pt>
                <c:pt idx="22" formatCode="#,##0">
                  <c:v>14.476812482561197</c:v>
                </c:pt>
                <c:pt idx="23" formatCode="#,##0">
                  <c:v>16.39072694845418</c:v>
                </c:pt>
                <c:pt idx="24" formatCode="#,##0">
                  <c:v>19.462656717287974</c:v>
                </c:pt>
                <c:pt idx="25" formatCode="#,##0">
                  <c:v>22.028785222135173</c:v>
                </c:pt>
                <c:pt idx="26" formatCode="#,##0">
                  <c:v>23.07612246169429</c:v>
                </c:pt>
                <c:pt idx="27" formatCode="#,##0">
                  <c:v>22.372673899682258</c:v>
                </c:pt>
                <c:pt idx="28" formatCode="#,##0">
                  <c:v>17.048473615669568</c:v>
                </c:pt>
                <c:pt idx="29" formatCode="#,##0">
                  <c:v>16.852459144839603</c:v>
                </c:pt>
                <c:pt idx="30" formatCode="#,##0">
                  <c:v>18.165675053409419</c:v>
                </c:pt>
                <c:pt idx="31" formatCode="#,##0">
                  <c:v>14.410305769247463</c:v>
                </c:pt>
                <c:pt idx="32" formatCode="#,##0">
                  <c:v>16.492684301724708</c:v>
                </c:pt>
                <c:pt idx="33" formatCode="#,##0">
                  <c:v>12.034119758197768</c:v>
                </c:pt>
                <c:pt idx="34" formatCode="#,##0">
                  <c:v>11.982981265844028</c:v>
                </c:pt>
                <c:pt idx="35" formatCode="#,##0">
                  <c:v>12.289918259482082</c:v>
                </c:pt>
                <c:pt idx="36" formatCode="#,##0">
                  <c:v>10.944002487018428</c:v>
                </c:pt>
              </c:numCache>
            </c:numRef>
          </c:val>
          <c:extLst>
            <c:ext xmlns:c16="http://schemas.microsoft.com/office/drawing/2014/chart" uri="{C3380CC4-5D6E-409C-BE32-E72D297353CC}">
              <c16:uniqueId val="{0000000B-7FE1-4B0A-BF0D-21D43DD3C602}"/>
            </c:ext>
          </c:extLst>
        </c:ser>
        <c:ser>
          <c:idx val="12"/>
          <c:order val="12"/>
          <c:tx>
            <c:strRef>
              <c:f>' '!$A$67</c:f>
              <c:strCache>
                <c:ptCount val="1"/>
                <c:pt idx="0">
                  <c:v>Veneer </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'!$B$67:$BB$67</c:f>
              <c:numCache>
                <c:formatCode>General</c:formatCode>
                <c:ptCount val="37"/>
                <c:pt idx="19" formatCode="#,##0">
                  <c:v>6.0052538613744284</c:v>
                </c:pt>
                <c:pt idx="20" formatCode="#,##0">
                  <c:v>9.740173865626037</c:v>
                </c:pt>
                <c:pt idx="21" formatCode="#,##0">
                  <c:v>15.286312786040995</c:v>
                </c:pt>
                <c:pt idx="22" formatCode="#,##0">
                  <c:v>15.809766999999999</c:v>
                </c:pt>
                <c:pt idx="23" formatCode="#,##0">
                  <c:v>19.700258855995237</c:v>
                </c:pt>
                <c:pt idx="24" formatCode="#,##0">
                  <c:v>19.490315074081575</c:v>
                </c:pt>
                <c:pt idx="25" formatCode="#,##0">
                  <c:v>15.518376596566245</c:v>
                </c:pt>
                <c:pt idx="26" formatCode="#,##0">
                  <c:v>9.7371427949265517</c:v>
                </c:pt>
                <c:pt idx="27" formatCode="#,##0">
                  <c:v>7.5436573204859778</c:v>
                </c:pt>
                <c:pt idx="28" formatCode="#,##0">
                  <c:v>1.5101504046921146</c:v>
                </c:pt>
                <c:pt idx="29" formatCode="#,##0">
                  <c:v>0.72117493238988084</c:v>
                </c:pt>
                <c:pt idx="30" formatCode="#,##0">
                  <c:v>2.2782601619758847</c:v>
                </c:pt>
                <c:pt idx="31" formatCode="#,##0">
                  <c:v>2.9006061180656229</c:v>
                </c:pt>
                <c:pt idx="32" formatCode="#,##0">
                  <c:v>3.2195269999999998</c:v>
                </c:pt>
                <c:pt idx="33" formatCode="#,##0">
                  <c:v>3.5291939999999999</c:v>
                </c:pt>
                <c:pt idx="34" formatCode="#,##0">
                  <c:v>3.6830496145000002</c:v>
                </c:pt>
                <c:pt idx="35" formatCode="#,##0">
                  <c:v>2.1661654873999998</c:v>
                </c:pt>
                <c:pt idx="36" formatCode="#,##0">
                  <c:v>0.80597261939999998</c:v>
                </c:pt>
              </c:numCache>
            </c:numRef>
          </c:val>
          <c:extLst>
            <c:ext xmlns:c16="http://schemas.microsoft.com/office/drawing/2014/chart" uri="{C3380CC4-5D6E-409C-BE32-E72D297353CC}">
              <c16:uniqueId val="{0000000C-7FE1-4B0A-BF0D-21D43DD3C602}"/>
            </c:ext>
          </c:extLst>
        </c:ser>
        <c:ser>
          <c:idx val="13"/>
          <c:order val="13"/>
          <c:tx>
            <c:strRef>
              <c:f>' '!$A$68</c:f>
              <c:strCache>
                <c:ptCount val="1"/>
                <c:pt idx="0">
                  <c:v>Wood chips</c:v>
                </c:pt>
              </c:strCache>
            </c:strRef>
          </c:tx>
          <c:spPr>
            <a:pattFill prst="smConfetti">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'!$B$68:$BB$68</c:f>
              <c:numCache>
                <c:formatCode>General</c:formatCode>
                <c:ptCount val="37"/>
                <c:pt idx="19" formatCode="#,##0">
                  <c:v>5.8858616024762043</c:v>
                </c:pt>
                <c:pt idx="20" formatCode="#,##0">
                  <c:v>9.1660556128082433</c:v>
                </c:pt>
                <c:pt idx="21" formatCode="#,##0">
                  <c:v>6.5159577164153824</c:v>
                </c:pt>
                <c:pt idx="22" formatCode="#,##0">
                  <c:v>7.1938343132014966</c:v>
                </c:pt>
                <c:pt idx="23" formatCode="#,##0">
                  <c:v>7.4126595388277297</c:v>
                </c:pt>
                <c:pt idx="24" formatCode="#,##0">
                  <c:v>7.298162420168067</c:v>
                </c:pt>
                <c:pt idx="25" formatCode="#,##0">
                  <c:v>5.2063080476647023</c:v>
                </c:pt>
                <c:pt idx="26" formatCode="#,##0">
                  <c:v>5.6169081953488362</c:v>
                </c:pt>
                <c:pt idx="27" formatCode="#,##0">
                  <c:v>2.5761720459166941</c:v>
                </c:pt>
                <c:pt idx="28" formatCode="#,##0">
                  <c:v>6.8478109436857446</c:v>
                </c:pt>
                <c:pt idx="29" formatCode="#,##0">
                  <c:v>3.2971663696797089</c:v>
                </c:pt>
                <c:pt idx="30" formatCode="#,##0">
                  <c:v>2.305830495406016</c:v>
                </c:pt>
                <c:pt idx="31" formatCode="#,##0">
                  <c:v>1.2770579020991055</c:v>
                </c:pt>
                <c:pt idx="32" formatCode="#,##0">
                  <c:v>0</c:v>
                </c:pt>
                <c:pt idx="33" formatCode="#,##0">
                  <c:v>0</c:v>
                </c:pt>
                <c:pt idx="34" formatCode="#,##0">
                  <c:v>0</c:v>
                </c:pt>
                <c:pt idx="35" formatCode="#,##0">
                  <c:v>0</c:v>
                </c:pt>
                <c:pt idx="36" formatCode="#,##0">
                  <c:v>0</c:v>
                </c:pt>
              </c:numCache>
            </c:numRef>
          </c:val>
          <c:extLst>
            <c:ext xmlns:c16="http://schemas.microsoft.com/office/drawing/2014/chart" uri="{C3380CC4-5D6E-409C-BE32-E72D297353CC}">
              <c16:uniqueId val="{0000000D-7FE1-4B0A-BF0D-21D43DD3C602}"/>
            </c:ext>
          </c:extLst>
        </c:ser>
        <c:ser>
          <c:idx val="14"/>
          <c:order val="14"/>
          <c:tx>
            <c:strRef>
              <c:f>' '!$A$69</c:f>
              <c:strCache>
                <c:ptCount val="1"/>
                <c:pt idx="0">
                  <c:v>Others</c:v>
                </c:pt>
              </c:strCache>
            </c:strRef>
          </c:tx>
          <c:spPr>
            <a:solidFill>
              <a:srgbClr val="993300"/>
            </a:solidFill>
            <a:ln w="12700">
              <a:solidFill>
                <a:srgbClr val="000000"/>
              </a:solidFill>
              <a:prstDash val="solid"/>
            </a:ln>
          </c:spPr>
          <c:invertIfNegative val="0"/>
          <c:cat>
            <c:numRef>
              <c:f>' '!$B$54:$BB$54</c:f>
              <c:numCache>
                <c:formatCode>General</c:formatCode>
                <c:ptCount val="3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pt idx="34">
                  <c:v>2015</c:v>
                </c:pt>
                <c:pt idx="35">
                  <c:v>2016</c:v>
                </c:pt>
                <c:pt idx="36">
                  <c:v>2017</c:v>
                </c:pt>
              </c:numCache>
            </c:numRef>
          </c:cat>
          <c:val>
            <c:numRef>
              <c:f>' '!$B$69:$BB$69</c:f>
              <c:numCache>
                <c:formatCode>General</c:formatCode>
                <c:ptCount val="37"/>
                <c:pt idx="19" formatCode="#,##0">
                  <c:v>1.8424315768269821</c:v>
                </c:pt>
                <c:pt idx="20" formatCode="#,##0">
                  <c:v>2.73899381823054</c:v>
                </c:pt>
                <c:pt idx="21" formatCode="#,##0">
                  <c:v>1.3974144095999748</c:v>
                </c:pt>
                <c:pt idx="22" formatCode="#,##0">
                  <c:v>2.1555848089955134</c:v>
                </c:pt>
                <c:pt idx="23" formatCode="#,##0">
                  <c:v>3.2171700415798909</c:v>
                </c:pt>
                <c:pt idx="24" formatCode="#,##0">
                  <c:v>3.3652585880289507</c:v>
                </c:pt>
                <c:pt idx="25" formatCode="#,##0">
                  <c:v>4.3875261503999923</c:v>
                </c:pt>
                <c:pt idx="26" formatCode="#,##0">
                  <c:v>8.9472319111272327</c:v>
                </c:pt>
                <c:pt idx="27" formatCode="#,##0">
                  <c:v>12.508843275602885</c:v>
                </c:pt>
                <c:pt idx="28" formatCode="#,##0">
                  <c:v>14.300756909059203</c:v>
                </c:pt>
                <c:pt idx="29" formatCode="#,##0">
                  <c:v>16.597266729309695</c:v>
                </c:pt>
                <c:pt idx="30" formatCode="#,##0">
                  <c:v>26.209007717214604</c:v>
                </c:pt>
                <c:pt idx="31" formatCode="#,##0">
                  <c:v>21.79864678994204</c:v>
                </c:pt>
                <c:pt idx="32" formatCode="#,##0">
                  <c:v>19.201786100699906</c:v>
                </c:pt>
                <c:pt idx="33" formatCode="#,##0">
                  <c:v>20.307616351851493</c:v>
                </c:pt>
                <c:pt idx="34" formatCode="#,##0">
                  <c:v>23.840011768499721</c:v>
                </c:pt>
                <c:pt idx="35" formatCode="#,##0">
                  <c:v>27.492438800400237</c:v>
                </c:pt>
                <c:pt idx="36" formatCode="#,##0">
                  <c:v>22.448660729192284</c:v>
                </c:pt>
              </c:numCache>
            </c:numRef>
          </c:val>
          <c:extLst>
            <c:ext xmlns:c16="http://schemas.microsoft.com/office/drawing/2014/chart" uri="{C3380CC4-5D6E-409C-BE32-E72D297353CC}">
              <c16:uniqueId val="{0000000E-7FE1-4B0A-BF0D-21D43DD3C602}"/>
            </c:ext>
          </c:extLst>
        </c:ser>
        <c:dLbls>
          <c:showLegendKey val="0"/>
          <c:showVal val="0"/>
          <c:showCatName val="0"/>
          <c:showSerName val="0"/>
          <c:showPercent val="0"/>
          <c:showBubbleSize val="0"/>
        </c:dLbls>
        <c:gapWidth val="0"/>
        <c:overlap val="100"/>
        <c:axId val="3"/>
        <c:axId val="4"/>
      </c:barChart>
      <c:catAx>
        <c:axId val="161335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Estimated RWE volume</a:t>
                </a:r>
                <a:endParaRPr lang="en-GB" sz="1075"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50" b="0" i="0" u="none" strike="noStrike" baseline="0">
                    <a:solidFill>
                      <a:srgbClr val="993300"/>
                    </a:solidFill>
                    <a:latin typeface="Arial"/>
                    <a:cs typeface="Arial"/>
                  </a:rPr>
                  <a:t>(million cubic metres)</a:t>
                </a:r>
              </a:p>
            </c:rich>
          </c:tx>
          <c:layout>
            <c:manualLayout>
              <c:xMode val="edge"/>
              <c:yMode val="edge"/>
              <c:x val="3.333436015431053E-2"/>
              <c:y val="0.1500049211209169"/>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61335952"/>
        <c:crosses val="autoZero"/>
        <c:crossBetween val="between"/>
      </c:valAx>
      <c:catAx>
        <c:axId val="3"/>
        <c:scaling>
          <c:orientation val="minMax"/>
        </c:scaling>
        <c:delete val="1"/>
        <c:axPos val="b"/>
        <c:numFmt formatCode="General" sourceLinked="1"/>
        <c:majorTickMark val="out"/>
        <c:minorTickMark val="none"/>
        <c:tickLblPos val="nextTo"/>
        <c:crossAx val="4"/>
        <c:crossesAt val="0"/>
        <c:auto val="1"/>
        <c:lblAlgn val="ctr"/>
        <c:lblOffset val="100"/>
        <c:noMultiLvlLbl val="0"/>
      </c:catAx>
      <c:valAx>
        <c:axId val="4"/>
        <c:scaling>
          <c:orientation val="minMax"/>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50" b="0" i="0" u="none" strike="noStrike" baseline="0">
                    <a:solidFill>
                      <a:srgbClr val="0000FF"/>
                    </a:solidFill>
                    <a:latin typeface="Arial"/>
                    <a:cs typeface="Arial"/>
                  </a:rPr>
                  <a:t>( (US$ million, cif, nominal) </a:t>
                </a:r>
                <a:r>
                  <a:rPr lang="en-GB" sz="1050" b="0" i="0" u="none" strike="noStrike" baseline="0">
                    <a:solidFill>
                      <a:srgbClr val="FFFFFF"/>
                    </a:solidFill>
                    <a:latin typeface="Arial"/>
                    <a:cs typeface="Arial"/>
                  </a:rPr>
                  <a:t>)</a:t>
                </a:r>
              </a:p>
            </c:rich>
          </c:tx>
          <c:layout>
            <c:manualLayout>
              <c:xMode val="edge"/>
              <c:yMode val="edge"/>
              <c:x val="0.90627791669531754"/>
              <c:y val="0.1616719705414326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egendEntry>
        <c:idx val="2"/>
        <c:txPr>
          <a:bodyPr/>
          <a:lstStyle/>
          <a:p>
            <a:pPr>
              <a:defRPr sz="1195" b="0" i="0" u="none" strike="noStrike" baseline="0">
                <a:solidFill>
                  <a:srgbClr val="000000"/>
                </a:solidFill>
                <a:latin typeface="Arial"/>
                <a:ea typeface="Arial"/>
                <a:cs typeface="Arial"/>
              </a:defRPr>
            </a:pPr>
            <a:endParaRPr lang="en-US"/>
          </a:p>
        </c:txPr>
      </c:legendEntry>
      <c:legendEntry>
        <c:idx val="7"/>
        <c:txPr>
          <a:bodyPr/>
          <a:lstStyle/>
          <a:p>
            <a:pPr>
              <a:defRPr sz="1195" b="0" i="0" u="none" strike="noStrike" baseline="0">
                <a:solidFill>
                  <a:srgbClr val="000000"/>
                </a:solidFill>
                <a:latin typeface="Arial"/>
                <a:ea typeface="Arial"/>
                <a:cs typeface="Arial"/>
              </a:defRPr>
            </a:pPr>
            <a:endParaRPr lang="en-US"/>
          </a:p>
        </c:txPr>
      </c:legendEntry>
      <c:layout>
        <c:manualLayout>
          <c:xMode val="edge"/>
          <c:yMode val="edge"/>
          <c:x val="5.1043238986288E-2"/>
          <c:y val="0.91002985480022924"/>
          <c:w val="0.90419451918567306"/>
          <c:h val="6.5002132485730654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11</xdr:col>
      <xdr:colOff>0</xdr:colOff>
      <xdr:row>26</xdr:row>
      <xdr:rowOff>0</xdr:rowOff>
    </xdr:to>
    <xdr:graphicFrame macro="">
      <xdr:nvGraphicFramePr>
        <xdr:cNvPr id="235522" name="Chart 2">
          <a:extLst>
            <a:ext uri="{FF2B5EF4-FFF2-40B4-BE49-F238E27FC236}">
              <a16:creationId xmlns:a16="http://schemas.microsoft.com/office/drawing/2014/main" id="{C1250CD8-2408-4A22-A5D6-F1A21863B2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54</xdr:row>
      <xdr:rowOff>6350</xdr:rowOff>
    </xdr:from>
    <xdr:to>
      <xdr:col>11</xdr:col>
      <xdr:colOff>0</xdr:colOff>
      <xdr:row>78</xdr:row>
      <xdr:rowOff>0</xdr:rowOff>
    </xdr:to>
    <xdr:graphicFrame macro="">
      <xdr:nvGraphicFramePr>
        <xdr:cNvPr id="235523" name="Chart 3">
          <a:extLst>
            <a:ext uri="{FF2B5EF4-FFF2-40B4-BE49-F238E27FC236}">
              <a16:creationId xmlns:a16="http://schemas.microsoft.com/office/drawing/2014/main" id="{475959FD-A494-434B-894C-104DACF109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80</xdr:row>
      <xdr:rowOff>0</xdr:rowOff>
    </xdr:from>
    <xdr:to>
      <xdr:col>11</xdr:col>
      <xdr:colOff>0</xdr:colOff>
      <xdr:row>104</xdr:row>
      <xdr:rowOff>0</xdr:rowOff>
    </xdr:to>
    <xdr:graphicFrame macro="">
      <xdr:nvGraphicFramePr>
        <xdr:cNvPr id="235524" name="Chart 4">
          <a:extLst>
            <a:ext uri="{FF2B5EF4-FFF2-40B4-BE49-F238E27FC236}">
              <a16:creationId xmlns:a16="http://schemas.microsoft.com/office/drawing/2014/main" id="{17CD169B-C65F-4851-A771-21F664702C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106</xdr:row>
      <xdr:rowOff>0</xdr:rowOff>
    </xdr:from>
    <xdr:to>
      <xdr:col>11</xdr:col>
      <xdr:colOff>0</xdr:colOff>
      <xdr:row>130</xdr:row>
      <xdr:rowOff>0</xdr:rowOff>
    </xdr:to>
    <xdr:graphicFrame macro="">
      <xdr:nvGraphicFramePr>
        <xdr:cNvPr id="235540" name="Chart 20">
          <a:extLst>
            <a:ext uri="{FF2B5EF4-FFF2-40B4-BE49-F238E27FC236}">
              <a16:creationId xmlns:a16="http://schemas.microsoft.com/office/drawing/2014/main" id="{C9BA7D0D-E61D-4426-BEE6-BBD0518E3B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132</xdr:row>
      <xdr:rowOff>0</xdr:rowOff>
    </xdr:from>
    <xdr:to>
      <xdr:col>11</xdr:col>
      <xdr:colOff>0</xdr:colOff>
      <xdr:row>156</xdr:row>
      <xdr:rowOff>0</xdr:rowOff>
    </xdr:to>
    <xdr:graphicFrame macro="">
      <xdr:nvGraphicFramePr>
        <xdr:cNvPr id="235541" name="Chart 21">
          <a:extLst>
            <a:ext uri="{FF2B5EF4-FFF2-40B4-BE49-F238E27FC236}">
              <a16:creationId xmlns:a16="http://schemas.microsoft.com/office/drawing/2014/main" id="{68F20801-C742-4D85-AC32-A81625E562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158</xdr:row>
      <xdr:rowOff>0</xdr:rowOff>
    </xdr:from>
    <xdr:to>
      <xdr:col>11</xdr:col>
      <xdr:colOff>0</xdr:colOff>
      <xdr:row>182</xdr:row>
      <xdr:rowOff>0</xdr:rowOff>
    </xdr:to>
    <xdr:graphicFrame macro="">
      <xdr:nvGraphicFramePr>
        <xdr:cNvPr id="235542" name="Chart 22">
          <a:extLst>
            <a:ext uri="{FF2B5EF4-FFF2-40B4-BE49-F238E27FC236}">
              <a16:creationId xmlns:a16="http://schemas.microsoft.com/office/drawing/2014/main" id="{3634D7E5-3C2F-4A9C-BDB7-CBB478988B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184</xdr:row>
      <xdr:rowOff>0</xdr:rowOff>
    </xdr:from>
    <xdr:to>
      <xdr:col>11</xdr:col>
      <xdr:colOff>0</xdr:colOff>
      <xdr:row>208</xdr:row>
      <xdr:rowOff>0</xdr:rowOff>
    </xdr:to>
    <xdr:graphicFrame macro="">
      <xdr:nvGraphicFramePr>
        <xdr:cNvPr id="235543" name="Chart 23">
          <a:extLst>
            <a:ext uri="{FF2B5EF4-FFF2-40B4-BE49-F238E27FC236}">
              <a16:creationId xmlns:a16="http://schemas.microsoft.com/office/drawing/2014/main" id="{171908E7-13DC-4D31-BBCF-70D205C4E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28</xdr:row>
      <xdr:rowOff>0</xdr:rowOff>
    </xdr:from>
    <xdr:to>
      <xdr:col>11</xdr:col>
      <xdr:colOff>0</xdr:colOff>
      <xdr:row>52</xdr:row>
      <xdr:rowOff>0</xdr:rowOff>
    </xdr:to>
    <xdr:graphicFrame macro="">
      <xdr:nvGraphicFramePr>
        <xdr:cNvPr id="235544" name="Chart 24">
          <a:extLst>
            <a:ext uri="{FF2B5EF4-FFF2-40B4-BE49-F238E27FC236}">
              <a16:creationId xmlns:a16="http://schemas.microsoft.com/office/drawing/2014/main" id="{1979AF4B-203C-4AF1-ABF6-A6C81B84BD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0.18139</cdr:x>
      <cdr:y>0.81367</cdr:y>
    </cdr:from>
    <cdr:to>
      <cdr:x>0.47714</cdr:x>
      <cdr:y>0.88448</cdr:y>
    </cdr:to>
    <cdr:sp macro="" textlink="">
      <cdr:nvSpPr>
        <cdr:cNvPr id="238593" name="Text Box 1">
          <a:extLst xmlns:a="http://schemas.openxmlformats.org/drawingml/2006/main">
            <a:ext uri="{FF2B5EF4-FFF2-40B4-BE49-F238E27FC236}">
              <a16:creationId xmlns:a16="http://schemas.microsoft.com/office/drawing/2014/main" id="{1DA5363B-54AE-482C-AFFD-46795A56C9DB}"/>
            </a:ext>
          </a:extLst>
        </cdr:cNvPr>
        <cdr:cNvSpPr txBox="1">
          <a:spLocks xmlns:a="http://schemas.openxmlformats.org/drawingml/2006/main" noChangeArrowheads="1"/>
        </cdr:cNvSpPr>
      </cdr:nvSpPr>
      <cdr:spPr bwMode="auto">
        <a:xfrm xmlns:a="http://schemas.openxmlformats.org/drawingml/2006/main">
          <a:off x="1106932" y="3105253"/>
          <a:ext cx="1804726" cy="2702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0.56269</cdr:x>
      <cdr:y>0.81367</cdr:y>
    </cdr:from>
    <cdr:to>
      <cdr:x>0.76698</cdr:x>
      <cdr:y>0.88716</cdr:y>
    </cdr:to>
    <cdr:sp macro="" textlink="">
      <cdr:nvSpPr>
        <cdr:cNvPr id="238594" name="Text Box 2">
          <a:extLst xmlns:a="http://schemas.openxmlformats.org/drawingml/2006/main">
            <a:ext uri="{FF2B5EF4-FFF2-40B4-BE49-F238E27FC236}">
              <a16:creationId xmlns:a16="http://schemas.microsoft.com/office/drawing/2014/main" id="{BC5F5F93-12CD-4BEA-9DDD-A79F28B0504F}"/>
            </a:ext>
          </a:extLst>
        </cdr:cNvPr>
        <cdr:cNvSpPr txBox="1">
          <a:spLocks xmlns:a="http://schemas.openxmlformats.org/drawingml/2006/main" noChangeArrowheads="1"/>
        </cdr:cNvSpPr>
      </cdr:nvSpPr>
      <cdr:spPr bwMode="auto">
        <a:xfrm xmlns:a="http://schemas.openxmlformats.org/drawingml/2006/main">
          <a:off x="3433723" y="3105253"/>
          <a:ext cx="1246656" cy="28046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3.xml><?xml version="1.0" encoding="utf-8"?>
<c:userShapes xmlns:c="http://schemas.openxmlformats.org/drawingml/2006/chart">
  <cdr:relSizeAnchor xmlns:cdr="http://schemas.openxmlformats.org/drawingml/2006/chartDrawing">
    <cdr:from>
      <cdr:x>0.17943</cdr:x>
      <cdr:y>0.81755</cdr:y>
    </cdr:from>
    <cdr:to>
      <cdr:x>0.47861</cdr:x>
      <cdr:y>0.88301</cdr:y>
    </cdr:to>
    <cdr:sp macro="" textlink="">
      <cdr:nvSpPr>
        <cdr:cNvPr id="240641" name="Text Box 1">
          <a:extLst xmlns:a="http://schemas.openxmlformats.org/drawingml/2006/main">
            <a:ext uri="{FF2B5EF4-FFF2-40B4-BE49-F238E27FC236}">
              <a16:creationId xmlns:a16="http://schemas.microsoft.com/office/drawing/2014/main" id="{238E4A5E-8448-4577-9DBB-FA5D59D0DC75}"/>
            </a:ext>
          </a:extLst>
        </cdr:cNvPr>
        <cdr:cNvSpPr txBox="1">
          <a:spLocks xmlns:a="http://schemas.openxmlformats.org/drawingml/2006/main" noChangeArrowheads="1"/>
        </cdr:cNvSpPr>
      </cdr:nvSpPr>
      <cdr:spPr bwMode="auto">
        <a:xfrm xmlns:a="http://schemas.openxmlformats.org/drawingml/2006/main">
          <a:off x="1094931" y="3114866"/>
          <a:ext cx="1825728" cy="24938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0.56957</cdr:x>
      <cdr:y>0.81755</cdr:y>
    </cdr:from>
    <cdr:to>
      <cdr:x>0.78714</cdr:x>
      <cdr:y>0.88252</cdr:y>
    </cdr:to>
    <cdr:sp macro="" textlink="">
      <cdr:nvSpPr>
        <cdr:cNvPr id="240642" name="Text Box 2">
          <a:extLst xmlns:a="http://schemas.openxmlformats.org/drawingml/2006/main">
            <a:ext uri="{FF2B5EF4-FFF2-40B4-BE49-F238E27FC236}">
              <a16:creationId xmlns:a16="http://schemas.microsoft.com/office/drawing/2014/main" id="{B38E0463-341F-41A8-A264-7F0525A35A6E}"/>
            </a:ext>
          </a:extLst>
        </cdr:cNvPr>
        <cdr:cNvSpPr txBox="1">
          <a:spLocks xmlns:a="http://schemas.openxmlformats.org/drawingml/2006/main" noChangeArrowheads="1"/>
        </cdr:cNvSpPr>
      </cdr:nvSpPr>
      <cdr:spPr bwMode="auto">
        <a:xfrm xmlns:a="http://schemas.openxmlformats.org/drawingml/2006/main">
          <a:off x="3475728" y="3114866"/>
          <a:ext cx="1327666" cy="24753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4.xml><?xml version="1.0" encoding="utf-8"?>
<c:userShapes xmlns:c="http://schemas.openxmlformats.org/drawingml/2006/chart">
  <cdr:relSizeAnchor xmlns:cdr="http://schemas.openxmlformats.org/drawingml/2006/chartDrawing">
    <cdr:from>
      <cdr:x>0.17869</cdr:x>
      <cdr:y>0.78009</cdr:y>
    </cdr:from>
    <cdr:to>
      <cdr:x>0.4791</cdr:x>
      <cdr:y>0.84506</cdr:y>
    </cdr:to>
    <cdr:sp macro="" textlink="">
      <cdr:nvSpPr>
        <cdr:cNvPr id="242695" name="Text Box 7">
          <a:extLst xmlns:a="http://schemas.openxmlformats.org/drawingml/2006/main">
            <a:ext uri="{FF2B5EF4-FFF2-40B4-BE49-F238E27FC236}">
              <a16:creationId xmlns:a16="http://schemas.microsoft.com/office/drawing/2014/main" id="{568C395F-F518-440B-87B9-115F6989895E}"/>
            </a:ext>
          </a:extLst>
        </cdr:cNvPr>
        <cdr:cNvSpPr txBox="1">
          <a:spLocks xmlns:a="http://schemas.openxmlformats.org/drawingml/2006/main" noChangeArrowheads="1"/>
        </cdr:cNvSpPr>
      </cdr:nvSpPr>
      <cdr:spPr bwMode="auto">
        <a:xfrm xmlns:a="http://schemas.openxmlformats.org/drawingml/2006/main">
          <a:off x="1090430" y="2977094"/>
          <a:ext cx="1833229" cy="2479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0.55998</cdr:x>
      <cdr:y>0.77766</cdr:y>
    </cdr:from>
    <cdr:to>
      <cdr:x>0.79083</cdr:x>
      <cdr:y>0.84385</cdr:y>
    </cdr:to>
    <cdr:sp macro="" textlink="">
      <cdr:nvSpPr>
        <cdr:cNvPr id="242696" name="Text Box 8">
          <a:extLst xmlns:a="http://schemas.openxmlformats.org/drawingml/2006/main">
            <a:ext uri="{FF2B5EF4-FFF2-40B4-BE49-F238E27FC236}">
              <a16:creationId xmlns:a16="http://schemas.microsoft.com/office/drawing/2014/main" id="{F54C7190-A077-4512-B2FA-FAA0A9ECB74B}"/>
            </a:ext>
          </a:extLst>
        </cdr:cNvPr>
        <cdr:cNvSpPr txBox="1">
          <a:spLocks xmlns:a="http://schemas.openxmlformats.org/drawingml/2006/main" noChangeArrowheads="1"/>
        </cdr:cNvSpPr>
      </cdr:nvSpPr>
      <cdr:spPr bwMode="auto">
        <a:xfrm xmlns:a="http://schemas.openxmlformats.org/drawingml/2006/main">
          <a:off x="3417221" y="2967807"/>
          <a:ext cx="1408676" cy="25260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5.xml><?xml version="1.0" encoding="utf-8"?>
<c:userShapes xmlns:c="http://schemas.openxmlformats.org/drawingml/2006/chart">
  <cdr:relSizeAnchor xmlns:cdr="http://schemas.openxmlformats.org/drawingml/2006/chartDrawing">
    <cdr:from>
      <cdr:x>0.17476</cdr:x>
      <cdr:y>0.78398</cdr:y>
    </cdr:from>
    <cdr:to>
      <cdr:x>0.47714</cdr:x>
      <cdr:y>0.84701</cdr:y>
    </cdr:to>
    <cdr:sp macro="" textlink="">
      <cdr:nvSpPr>
        <cdr:cNvPr id="503809" name="Text Box 1">
          <a:extLst xmlns:a="http://schemas.openxmlformats.org/drawingml/2006/main">
            <a:ext uri="{FF2B5EF4-FFF2-40B4-BE49-F238E27FC236}">
              <a16:creationId xmlns:a16="http://schemas.microsoft.com/office/drawing/2014/main" id="{50295852-D24F-4EEC-9F6E-0B894087AC92}"/>
            </a:ext>
          </a:extLst>
        </cdr:cNvPr>
        <cdr:cNvSpPr txBox="1">
          <a:spLocks xmlns:a="http://schemas.openxmlformats.org/drawingml/2006/main" noChangeArrowheads="1"/>
        </cdr:cNvSpPr>
      </cdr:nvSpPr>
      <cdr:spPr bwMode="auto">
        <a:xfrm xmlns:a="http://schemas.openxmlformats.org/drawingml/2006/main">
          <a:off x="1066427" y="2991953"/>
          <a:ext cx="1845231" cy="2405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0.57375</cdr:x>
      <cdr:y>0.78398</cdr:y>
    </cdr:from>
    <cdr:to>
      <cdr:x>0.76673</cdr:x>
      <cdr:y>0.84823</cdr:y>
    </cdr:to>
    <cdr:sp macro="" textlink="">
      <cdr:nvSpPr>
        <cdr:cNvPr id="503810" name="Text Box 2">
          <a:extLst xmlns:a="http://schemas.openxmlformats.org/drawingml/2006/main">
            <a:ext uri="{FF2B5EF4-FFF2-40B4-BE49-F238E27FC236}">
              <a16:creationId xmlns:a16="http://schemas.microsoft.com/office/drawing/2014/main" id="{709DC07A-E7F5-4735-8CB5-DBEEF0D35F53}"/>
            </a:ext>
          </a:extLst>
        </cdr:cNvPr>
        <cdr:cNvSpPr txBox="1">
          <a:spLocks xmlns:a="http://schemas.openxmlformats.org/drawingml/2006/main" noChangeArrowheads="1"/>
        </cdr:cNvSpPr>
      </cdr:nvSpPr>
      <cdr:spPr bwMode="auto">
        <a:xfrm xmlns:a="http://schemas.openxmlformats.org/drawingml/2006/main">
          <a:off x="3501231" y="2991953"/>
          <a:ext cx="1177647" cy="24517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6.xml><?xml version="1.0" encoding="utf-8"?>
<c:userShapes xmlns:c="http://schemas.openxmlformats.org/drawingml/2006/chart">
  <cdr:relSizeAnchor xmlns:cdr="http://schemas.openxmlformats.org/drawingml/2006/chartDrawing">
    <cdr:from>
      <cdr:x>0.18631</cdr:x>
      <cdr:y>0.81975</cdr:y>
    </cdr:from>
    <cdr:to>
      <cdr:x>0.49557</cdr:x>
      <cdr:y>0.88838</cdr:y>
    </cdr:to>
    <cdr:sp macro="" textlink="">
      <cdr:nvSpPr>
        <cdr:cNvPr id="505857" name="Text Box 1">
          <a:extLst xmlns:a="http://schemas.openxmlformats.org/drawingml/2006/main">
            <a:ext uri="{FF2B5EF4-FFF2-40B4-BE49-F238E27FC236}">
              <a16:creationId xmlns:a16="http://schemas.microsoft.com/office/drawing/2014/main" id="{65AA9229-31D7-4368-84AE-D6DA44107CD5}"/>
            </a:ext>
          </a:extLst>
        </cdr:cNvPr>
        <cdr:cNvSpPr txBox="1">
          <a:spLocks xmlns:a="http://schemas.openxmlformats.org/drawingml/2006/main" noChangeArrowheads="1"/>
        </cdr:cNvSpPr>
      </cdr:nvSpPr>
      <cdr:spPr bwMode="auto">
        <a:xfrm xmlns:a="http://schemas.openxmlformats.org/drawingml/2006/main">
          <a:off x="1136936" y="3128470"/>
          <a:ext cx="1887236" cy="2618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0.57842</cdr:x>
      <cdr:y>0.81975</cdr:y>
    </cdr:from>
    <cdr:to>
      <cdr:x>0.79083</cdr:x>
      <cdr:y>0.88838</cdr:y>
    </cdr:to>
    <cdr:sp macro="" textlink="">
      <cdr:nvSpPr>
        <cdr:cNvPr id="505858" name="Text Box 2">
          <a:extLst xmlns:a="http://schemas.openxmlformats.org/drawingml/2006/main">
            <a:ext uri="{FF2B5EF4-FFF2-40B4-BE49-F238E27FC236}">
              <a16:creationId xmlns:a16="http://schemas.microsoft.com/office/drawing/2014/main" id="{B4FBDE5B-394E-4FE5-BAC2-9BC616DFF47A}"/>
            </a:ext>
          </a:extLst>
        </cdr:cNvPr>
        <cdr:cNvSpPr txBox="1">
          <a:spLocks xmlns:a="http://schemas.openxmlformats.org/drawingml/2006/main" noChangeArrowheads="1"/>
        </cdr:cNvSpPr>
      </cdr:nvSpPr>
      <cdr:spPr bwMode="auto">
        <a:xfrm xmlns:a="http://schemas.openxmlformats.org/drawingml/2006/main">
          <a:off x="3529735" y="3128470"/>
          <a:ext cx="1296162" cy="2618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7.xml><?xml version="1.0" encoding="utf-8"?>
<c:userShapes xmlns:c="http://schemas.openxmlformats.org/drawingml/2006/chart">
  <cdr:relSizeAnchor xmlns:cdr="http://schemas.openxmlformats.org/drawingml/2006/chartDrawing">
    <cdr:from>
      <cdr:x>0.18631</cdr:x>
      <cdr:y>0.81975</cdr:y>
    </cdr:from>
    <cdr:to>
      <cdr:x>0.49385</cdr:x>
      <cdr:y>0.88838</cdr:y>
    </cdr:to>
    <cdr:sp macro="" textlink="">
      <cdr:nvSpPr>
        <cdr:cNvPr id="521217" name="Text Box 2049">
          <a:extLst xmlns:a="http://schemas.openxmlformats.org/drawingml/2006/main">
            <a:ext uri="{FF2B5EF4-FFF2-40B4-BE49-F238E27FC236}">
              <a16:creationId xmlns:a16="http://schemas.microsoft.com/office/drawing/2014/main" id="{1C80B635-A96A-48B6-A3CA-E567BD55CED4}"/>
            </a:ext>
          </a:extLst>
        </cdr:cNvPr>
        <cdr:cNvSpPr txBox="1">
          <a:spLocks xmlns:a="http://schemas.openxmlformats.org/drawingml/2006/main" noChangeArrowheads="1"/>
        </cdr:cNvSpPr>
      </cdr:nvSpPr>
      <cdr:spPr bwMode="auto">
        <a:xfrm xmlns:a="http://schemas.openxmlformats.org/drawingml/2006/main">
          <a:off x="1136936" y="3128470"/>
          <a:ext cx="1876734" cy="2618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0.57572</cdr:x>
      <cdr:y>0.81975</cdr:y>
    </cdr:from>
    <cdr:to>
      <cdr:x>0.78665</cdr:x>
      <cdr:y>0.88838</cdr:y>
    </cdr:to>
    <cdr:sp macro="" textlink="">
      <cdr:nvSpPr>
        <cdr:cNvPr id="521218" name="Text Box 2050">
          <a:extLst xmlns:a="http://schemas.openxmlformats.org/drawingml/2006/main">
            <a:ext uri="{FF2B5EF4-FFF2-40B4-BE49-F238E27FC236}">
              <a16:creationId xmlns:a16="http://schemas.microsoft.com/office/drawing/2014/main" id="{DCBED885-F1FC-4C64-920C-F25A4D1F00CA}"/>
            </a:ext>
          </a:extLst>
        </cdr:cNvPr>
        <cdr:cNvSpPr txBox="1">
          <a:spLocks xmlns:a="http://schemas.openxmlformats.org/drawingml/2006/main" noChangeArrowheads="1"/>
        </cdr:cNvSpPr>
      </cdr:nvSpPr>
      <cdr:spPr bwMode="auto">
        <a:xfrm xmlns:a="http://schemas.openxmlformats.org/drawingml/2006/main">
          <a:off x="3513233" y="3128470"/>
          <a:ext cx="1287161" cy="2618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8.xml><?xml version="1.0" encoding="utf-8"?>
<c:userShapes xmlns:c="http://schemas.openxmlformats.org/drawingml/2006/chart">
  <cdr:relSizeAnchor xmlns:cdr="http://schemas.openxmlformats.org/drawingml/2006/chartDrawing">
    <cdr:from>
      <cdr:x>0.17279</cdr:x>
      <cdr:y>0.82073</cdr:y>
    </cdr:from>
    <cdr:to>
      <cdr:x>0.4941</cdr:x>
      <cdr:y>0.88692</cdr:y>
    </cdr:to>
    <cdr:sp macro="" textlink="">
      <cdr:nvSpPr>
        <cdr:cNvPr id="533505" name="Text Box 2049">
          <a:extLst xmlns:a="http://schemas.openxmlformats.org/drawingml/2006/main">
            <a:ext uri="{FF2B5EF4-FFF2-40B4-BE49-F238E27FC236}">
              <a16:creationId xmlns:a16="http://schemas.microsoft.com/office/drawing/2014/main" id="{E2C72C37-C968-4E3D-96D0-4FEEE8689EBD}"/>
            </a:ext>
          </a:extLst>
        </cdr:cNvPr>
        <cdr:cNvSpPr txBox="1">
          <a:spLocks xmlns:a="http://schemas.openxmlformats.org/drawingml/2006/main" noChangeArrowheads="1"/>
        </cdr:cNvSpPr>
      </cdr:nvSpPr>
      <cdr:spPr bwMode="auto">
        <a:xfrm xmlns:a="http://schemas.openxmlformats.org/drawingml/2006/main">
          <a:off x="1054425" y="3132185"/>
          <a:ext cx="1960746" cy="25260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Weight</a:t>
          </a:r>
        </a:p>
      </cdr:txBody>
    </cdr:sp>
  </cdr:relSizeAnchor>
  <cdr:relSizeAnchor xmlns:cdr="http://schemas.openxmlformats.org/drawingml/2006/chartDrawing">
    <cdr:from>
      <cdr:x>0.56933</cdr:x>
      <cdr:y>0.82073</cdr:y>
    </cdr:from>
    <cdr:to>
      <cdr:x>0.79107</cdr:x>
      <cdr:y>0.88619</cdr:y>
    </cdr:to>
    <cdr:sp macro="" textlink="">
      <cdr:nvSpPr>
        <cdr:cNvPr id="533506" name="Text Box 2050">
          <a:extLst xmlns:a="http://schemas.openxmlformats.org/drawingml/2006/main">
            <a:ext uri="{FF2B5EF4-FFF2-40B4-BE49-F238E27FC236}">
              <a16:creationId xmlns:a16="http://schemas.microsoft.com/office/drawing/2014/main" id="{A7EA0E11-CD75-4960-A154-C0F269267A70}"/>
            </a:ext>
          </a:extLst>
        </cdr:cNvPr>
        <cdr:cNvSpPr txBox="1">
          <a:spLocks xmlns:a="http://schemas.openxmlformats.org/drawingml/2006/main" noChangeArrowheads="1"/>
        </cdr:cNvSpPr>
      </cdr:nvSpPr>
      <cdr:spPr bwMode="auto">
        <a:xfrm xmlns:a="http://schemas.openxmlformats.org/drawingml/2006/main">
          <a:off x="3474228" y="3132185"/>
          <a:ext cx="1353169" cy="24981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9.xml><?xml version="1.0" encoding="utf-8"?>
<c:userShapes xmlns:c="http://schemas.openxmlformats.org/drawingml/2006/chart">
  <cdr:relSizeAnchor xmlns:cdr="http://schemas.openxmlformats.org/drawingml/2006/chartDrawing">
    <cdr:from>
      <cdr:x>0.17992</cdr:x>
      <cdr:y>0.81489</cdr:y>
    </cdr:from>
    <cdr:to>
      <cdr:x>0.4732</cdr:x>
      <cdr:y>0.8857</cdr:y>
    </cdr:to>
    <cdr:sp macro="" textlink="">
      <cdr:nvSpPr>
        <cdr:cNvPr id="555009" name="Text Box 1">
          <a:extLst xmlns:a="http://schemas.openxmlformats.org/drawingml/2006/main">
            <a:ext uri="{FF2B5EF4-FFF2-40B4-BE49-F238E27FC236}">
              <a16:creationId xmlns:a16="http://schemas.microsoft.com/office/drawing/2014/main" id="{2C24D4A5-72F6-43DD-A0B7-A1889722C136}"/>
            </a:ext>
          </a:extLst>
        </cdr:cNvPr>
        <cdr:cNvSpPr txBox="1">
          <a:spLocks xmlns:a="http://schemas.openxmlformats.org/drawingml/2006/main" noChangeArrowheads="1"/>
        </cdr:cNvSpPr>
      </cdr:nvSpPr>
      <cdr:spPr bwMode="auto">
        <a:xfrm xmlns:a="http://schemas.openxmlformats.org/drawingml/2006/main">
          <a:off x="1097931" y="3109897"/>
          <a:ext cx="1789724" cy="2702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0.58113</cdr:x>
      <cdr:y>0.81367</cdr:y>
    </cdr:from>
    <cdr:to>
      <cdr:x>0.75739</cdr:x>
      <cdr:y>0.88716</cdr:y>
    </cdr:to>
    <cdr:sp macro="" textlink="">
      <cdr:nvSpPr>
        <cdr:cNvPr id="555010" name="Text Box 2">
          <a:extLst xmlns:a="http://schemas.openxmlformats.org/drawingml/2006/main">
            <a:ext uri="{FF2B5EF4-FFF2-40B4-BE49-F238E27FC236}">
              <a16:creationId xmlns:a16="http://schemas.microsoft.com/office/drawing/2014/main" id="{5ED6B4F0-4E97-4A79-97C0-F2D8368A365C}"/>
            </a:ext>
          </a:extLst>
        </cdr:cNvPr>
        <cdr:cNvSpPr txBox="1">
          <a:spLocks xmlns:a="http://schemas.openxmlformats.org/drawingml/2006/main" noChangeArrowheads="1"/>
        </cdr:cNvSpPr>
      </cdr:nvSpPr>
      <cdr:spPr bwMode="auto">
        <a:xfrm xmlns:a="http://schemas.openxmlformats.org/drawingml/2006/main">
          <a:off x="3546237" y="3105253"/>
          <a:ext cx="1075634" cy="28046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PapuaNewGuinea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EFIData\RW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Imp"/>
      <sheetName val="AllEx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PulpLogsEx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5">
          <cell r="BC15">
            <v>2.0499909517904764E-2</v>
          </cell>
          <cell r="BD15">
            <v>2.8933395934222221E-2</v>
          </cell>
          <cell r="BE15">
            <v>3.2597655814841267E-2</v>
          </cell>
          <cell r="BF15">
            <v>4.9809846720000009E-2</v>
          </cell>
          <cell r="BG15">
            <v>3.9719716680000003E-2</v>
          </cell>
          <cell r="BH15">
            <v>3.5822626760000004E-2</v>
          </cell>
          <cell r="BI15">
            <v>3.2494068974999998E-2</v>
          </cell>
          <cell r="BJ15">
            <v>2.7957176020000002E-2</v>
          </cell>
          <cell r="BK15">
            <v>1.5427442420000003E-2</v>
          </cell>
          <cell r="BL15">
            <v>2.6441805259999999E-2</v>
          </cell>
          <cell r="BM15">
            <v>3.415687982E-2</v>
          </cell>
          <cell r="BN15">
            <v>2.4211917799999996E-2</v>
          </cell>
          <cell r="BO15">
            <v>2.277946258E-2</v>
          </cell>
          <cell r="BP15">
            <v>1.751565536E-2</v>
          </cell>
          <cell r="BQ15">
            <v>1.096815772E-2</v>
          </cell>
          <cell r="BR15">
            <v>1.822275994E-2</v>
          </cell>
          <cell r="BS15">
            <v>1.7061513339999997E-2</v>
          </cell>
          <cell r="BT15">
            <v>0</v>
          </cell>
          <cell r="BU15">
            <v>0</v>
          </cell>
          <cell r="BV15">
            <v>0</v>
          </cell>
          <cell r="BW15">
            <v>0</v>
          </cell>
          <cell r="BX15">
            <v>0</v>
          </cell>
          <cell r="BY15">
            <v>0</v>
          </cell>
          <cell r="BZ15">
            <v>0</v>
          </cell>
          <cell r="CA15">
            <v>0</v>
          </cell>
          <cell r="CB15">
            <v>4.717255999999999</v>
          </cell>
          <cell r="CC15">
            <v>4.6895879999999996</v>
          </cell>
          <cell r="CD15">
            <v>5.9856280000000002</v>
          </cell>
          <cell r="CE15">
            <v>9.0158389999999997</v>
          </cell>
          <cell r="CF15">
            <v>11.094866999999999</v>
          </cell>
          <cell r="CG15">
            <v>9.9892569999999985</v>
          </cell>
          <cell r="CH15">
            <v>9.7393730000000005</v>
          </cell>
          <cell r="CI15">
            <v>9.9049990000000001</v>
          </cell>
          <cell r="CJ15">
            <v>9.4833849999999984</v>
          </cell>
          <cell r="CK15">
            <v>5.5765270000000005</v>
          </cell>
          <cell r="CL15">
            <v>7.5098380000000002</v>
          </cell>
          <cell r="CM15">
            <v>12.738564999999999</v>
          </cell>
          <cell r="CN15">
            <v>9.5363790000000002</v>
          </cell>
          <cell r="CO15">
            <v>8.8685609999999997</v>
          </cell>
          <cell r="CP15">
            <v>8.3260309999999986</v>
          </cell>
          <cell r="CQ15">
            <v>5.0944869999999991</v>
          </cell>
          <cell r="CR15">
            <v>7.0856880000000002</v>
          </cell>
          <cell r="CS15">
            <v>6.6457199999999998</v>
          </cell>
          <cell r="CT15">
            <v>0</v>
          </cell>
          <cell r="CU15">
            <v>0</v>
          </cell>
          <cell r="CV15">
            <v>0</v>
          </cell>
          <cell r="CW15">
            <v>0</v>
          </cell>
          <cell r="CX15">
            <v>0</v>
          </cell>
          <cell r="CY15">
            <v>0</v>
          </cell>
          <cell r="CZ15">
            <v>0</v>
          </cell>
          <cell r="DA15">
            <v>0</v>
          </cell>
        </row>
        <row r="47">
          <cell r="BB47">
            <v>0.76305863919999994</v>
          </cell>
          <cell r="BC47">
            <v>0.94467191999999989</v>
          </cell>
          <cell r="BD47">
            <v>1.1477795355</v>
          </cell>
          <cell r="BE47">
            <v>1.38675206242</v>
          </cell>
          <cell r="BF47">
            <v>1.32040599778</v>
          </cell>
          <cell r="BG47">
            <v>1.8609326343799999</v>
          </cell>
          <cell r="BH47">
            <v>2.0931951134600002</v>
          </cell>
          <cell r="BI47">
            <v>2.3636950727999997</v>
          </cell>
          <cell r="BJ47">
            <v>2.248851621</v>
          </cell>
          <cell r="BK47">
            <v>1.6727035072599998</v>
          </cell>
          <cell r="BL47">
            <v>2.4897957600000002</v>
          </cell>
          <cell r="BM47">
            <v>2.8089683000000001</v>
          </cell>
          <cell r="BN47">
            <v>2.5858080409999999</v>
          </cell>
          <cell r="BO47">
            <v>2.760694868310666</v>
          </cell>
          <cell r="BP47">
            <v>3.4974762145218881</v>
          </cell>
          <cell r="BQ47">
            <v>3.1716456165783184</v>
          </cell>
          <cell r="BR47">
            <v>3.2606706569424371</v>
          </cell>
          <cell r="BS47">
            <v>2.5774722138397781</v>
          </cell>
          <cell r="BT47">
            <v>2.9632387779999996</v>
          </cell>
          <cell r="BU47">
            <v>0</v>
          </cell>
          <cell r="BV47">
            <v>0</v>
          </cell>
          <cell r="BW47">
            <v>0</v>
          </cell>
          <cell r="BX47">
            <v>0</v>
          </cell>
          <cell r="BY47">
            <v>0</v>
          </cell>
          <cell r="BZ47">
            <v>0</v>
          </cell>
          <cell r="CA47">
            <v>0</v>
          </cell>
          <cell r="CB47">
            <v>102.495667</v>
          </cell>
          <cell r="CC47">
            <v>102.98399999999999</v>
          </cell>
          <cell r="CD47">
            <v>124.890788</v>
          </cell>
          <cell r="CE47">
            <v>156.375</v>
          </cell>
          <cell r="CF47">
            <v>170.20400000000004</v>
          </cell>
          <cell r="CG47">
            <v>275.17099999999999</v>
          </cell>
          <cell r="CH47">
            <v>350.99643699999996</v>
          </cell>
          <cell r="CI47">
            <v>419.73375999999996</v>
          </cell>
          <cell r="CJ47">
            <v>419.2279190000001</v>
          </cell>
          <cell r="CK47">
            <v>280.442183</v>
          </cell>
          <cell r="CL47">
            <v>483.87936999999999</v>
          </cell>
          <cell r="CM47">
            <v>587.09709499999985</v>
          </cell>
          <cell r="CN47">
            <v>524.64977599999986</v>
          </cell>
          <cell r="CO47">
            <v>627.50455599999987</v>
          </cell>
          <cell r="CP47">
            <v>806.67781400000001</v>
          </cell>
          <cell r="CQ47">
            <v>666.13560599999994</v>
          </cell>
          <cell r="CR47">
            <v>575.18471</v>
          </cell>
          <cell r="CS47">
            <v>598.49564799999985</v>
          </cell>
          <cell r="CT47">
            <v>806.70237799999984</v>
          </cell>
          <cell r="CU47">
            <v>0</v>
          </cell>
          <cell r="CV47">
            <v>0</v>
          </cell>
          <cell r="CW47">
            <v>0</v>
          </cell>
          <cell r="CX47">
            <v>0</v>
          </cell>
          <cell r="CY47">
            <v>0</v>
          </cell>
          <cell r="CZ47">
            <v>0</v>
          </cell>
          <cell r="DA47">
            <v>0</v>
          </cell>
        </row>
        <row r="105">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row>
        <row r="108">
          <cell r="BC108">
            <v>2.0579999999999999E-4</v>
          </cell>
          <cell r="BD108">
            <v>3.7422475999999997E-5</v>
          </cell>
          <cell r="BE108">
            <v>7.5999999999999991E-5</v>
          </cell>
          <cell r="BF108">
            <v>0.165709</v>
          </cell>
          <cell r="BG108">
            <v>2.7677999999999998E-2</v>
          </cell>
          <cell r="BH108">
            <v>3.559648E-2</v>
          </cell>
          <cell r="BI108">
            <v>7.2292999999999996E-2</v>
          </cell>
          <cell r="BJ108">
            <v>9.3649999999999983E-2</v>
          </cell>
          <cell r="BK108">
            <v>7.2161000000000003E-2</v>
          </cell>
          <cell r="BL108">
            <v>0.12437946</v>
          </cell>
          <cell r="BM108">
            <v>0.14231755999999998</v>
          </cell>
          <cell r="BN108">
            <v>7.3867700000000008E-2</v>
          </cell>
          <cell r="BO108">
            <v>0.10997311999999999</v>
          </cell>
          <cell r="BP108">
            <v>0.20933788</v>
          </cell>
          <cell r="BQ108">
            <v>0.24985979999999999</v>
          </cell>
          <cell r="BR108">
            <v>0.15309253999999997</v>
          </cell>
          <cell r="BS108">
            <v>0.12247058</v>
          </cell>
          <cell r="BT108">
            <v>7.2330000000000019E-2</v>
          </cell>
          <cell r="BU108">
            <v>0</v>
          </cell>
          <cell r="BV108">
            <v>0</v>
          </cell>
          <cell r="BW108">
            <v>0</v>
          </cell>
          <cell r="BX108">
            <v>0</v>
          </cell>
          <cell r="BY108">
            <v>0</v>
          </cell>
          <cell r="BZ108">
            <v>0</v>
          </cell>
          <cell r="CA108">
            <v>0</v>
          </cell>
          <cell r="CB108">
            <v>0.25433100000000003</v>
          </cell>
          <cell r="CC108">
            <v>6.2540999999999999E-2</v>
          </cell>
          <cell r="CD108">
            <v>5.5799999999999999E-3</v>
          </cell>
          <cell r="CE108">
            <v>3.8758000000000001E-2</v>
          </cell>
          <cell r="CF108">
            <v>56.155739999999994</v>
          </cell>
          <cell r="CG108">
            <v>6.6863389999999994</v>
          </cell>
          <cell r="CH108">
            <v>15.326669999999998</v>
          </cell>
          <cell r="CI108">
            <v>31.50563</v>
          </cell>
          <cell r="CJ108">
            <v>44.014573999999996</v>
          </cell>
          <cell r="CK108">
            <v>31.725625999999998</v>
          </cell>
          <cell r="CL108">
            <v>59.651467999999994</v>
          </cell>
          <cell r="CM108">
            <v>63.689299999999996</v>
          </cell>
          <cell r="CN108">
            <v>36.021496999999997</v>
          </cell>
          <cell r="CO108">
            <v>54.506253000000001</v>
          </cell>
          <cell r="CP108">
            <v>107.97204499999999</v>
          </cell>
          <cell r="CQ108">
            <v>101.96928800000001</v>
          </cell>
          <cell r="CR108">
            <v>64.243730999999997</v>
          </cell>
          <cell r="CS108">
            <v>59.417645999999998</v>
          </cell>
          <cell r="CT108">
            <v>41.58</v>
          </cell>
          <cell r="CU108">
            <v>0</v>
          </cell>
          <cell r="CV108">
            <v>0</v>
          </cell>
          <cell r="CW108">
            <v>0</v>
          </cell>
          <cell r="CX108">
            <v>0</v>
          </cell>
          <cell r="CY108">
            <v>0</v>
          </cell>
          <cell r="CZ108">
            <v>0</v>
          </cell>
          <cell r="DA108">
            <v>0</v>
          </cell>
        </row>
        <row r="109">
          <cell r="BC109">
            <v>8.2971815240000003E-3</v>
          </cell>
          <cell r="BD109">
            <v>5.2464271831999996E-2</v>
          </cell>
          <cell r="BE109">
            <v>0</v>
          </cell>
          <cell r="BF109">
            <v>0</v>
          </cell>
          <cell r="BG109">
            <v>0</v>
          </cell>
          <cell r="BH109">
            <v>1.0262140000000001E-4</v>
          </cell>
          <cell r="BI109">
            <v>2.9E-5</v>
          </cell>
          <cell r="BJ109">
            <v>0</v>
          </cell>
          <cell r="BK109">
            <v>7.6052704000000002E-5</v>
          </cell>
          <cell r="BL109">
            <v>1.1167743999999998E-4</v>
          </cell>
          <cell r="BM109">
            <v>5.9101870799999989E-4</v>
          </cell>
          <cell r="BN109">
            <v>9.5656682799999983E-3</v>
          </cell>
          <cell r="BO109">
            <v>0</v>
          </cell>
          <cell r="BP109">
            <v>0</v>
          </cell>
          <cell r="BQ109">
            <v>1.0380177443999999E-2</v>
          </cell>
          <cell r="BR109">
            <v>0</v>
          </cell>
          <cell r="BS109">
            <v>4.0816157200000008E-3</v>
          </cell>
          <cell r="BT109">
            <v>4.5429667920000001E-3</v>
          </cell>
          <cell r="BU109">
            <v>0</v>
          </cell>
          <cell r="BV109">
            <v>0</v>
          </cell>
          <cell r="BW109">
            <v>0</v>
          </cell>
          <cell r="BX109">
            <v>0</v>
          </cell>
          <cell r="BY109">
            <v>0</v>
          </cell>
          <cell r="BZ109">
            <v>0</v>
          </cell>
          <cell r="CA109">
            <v>0</v>
          </cell>
          <cell r="CB109">
            <v>1.6588019999999999</v>
          </cell>
          <cell r="CC109">
            <v>2.0716399999999999</v>
          </cell>
          <cell r="CD109">
            <v>4.4414220000000002</v>
          </cell>
          <cell r="CE109">
            <v>0</v>
          </cell>
          <cell r="CF109">
            <v>0</v>
          </cell>
          <cell r="CG109">
            <v>0</v>
          </cell>
          <cell r="CH109">
            <v>9.2019999999999984E-3</v>
          </cell>
          <cell r="CI109">
            <v>1.5674999999999998E-2</v>
          </cell>
          <cell r="CJ109">
            <v>0</v>
          </cell>
          <cell r="CK109">
            <v>7.4208999999999997E-2</v>
          </cell>
          <cell r="CL109">
            <v>2.0098999999999999E-2</v>
          </cell>
          <cell r="CM109">
            <v>7.893E-2</v>
          </cell>
          <cell r="CN109">
            <v>1.3255699999999999</v>
          </cell>
          <cell r="CO109">
            <v>0</v>
          </cell>
          <cell r="CP109">
            <v>0</v>
          </cell>
          <cell r="CQ109">
            <v>1.6235679999999999</v>
          </cell>
          <cell r="CR109">
            <v>0</v>
          </cell>
          <cell r="CS109">
            <v>0.920211</v>
          </cell>
          <cell r="CT109">
            <v>0.84139399999999998</v>
          </cell>
          <cell r="CU109">
            <v>0</v>
          </cell>
          <cell r="CV109">
            <v>0</v>
          </cell>
          <cell r="CW109">
            <v>0</v>
          </cell>
          <cell r="CX109">
            <v>0</v>
          </cell>
          <cell r="CY109">
            <v>0</v>
          </cell>
          <cell r="CZ109">
            <v>0</v>
          </cell>
          <cell r="DA109">
            <v>0</v>
          </cell>
        </row>
        <row r="116">
          <cell r="BC116">
            <v>0.4010379</v>
          </cell>
          <cell r="BD116">
            <v>0.40471363599999999</v>
          </cell>
          <cell r="BE116">
            <v>0.39946692</v>
          </cell>
          <cell r="BF116">
            <v>0.32290375886</v>
          </cell>
          <cell r="BG116">
            <v>0.23091181395999999</v>
          </cell>
          <cell r="BH116">
            <v>0.18610166014000001</v>
          </cell>
          <cell r="BI116">
            <v>0.16571435692</v>
          </cell>
          <cell r="BJ116">
            <v>9.6375639999999999E-2</v>
          </cell>
          <cell r="BK116">
            <v>4.4241900000000001E-2</v>
          </cell>
          <cell r="BL116">
            <v>5.60067E-2</v>
          </cell>
          <cell r="BM116">
            <v>0.11918237999999999</v>
          </cell>
          <cell r="BN116">
            <v>6.59024E-2</v>
          </cell>
          <cell r="BO116">
            <v>5.8895839999999998E-2</v>
          </cell>
          <cell r="BP116">
            <v>2.8108139999999997E-2</v>
          </cell>
          <cell r="BQ116">
            <v>3.2494260000000004E-2</v>
          </cell>
          <cell r="BR116">
            <v>3.6835E-2</v>
          </cell>
          <cell r="BS116">
            <v>2.4811099999999996E-2</v>
          </cell>
          <cell r="BT116">
            <v>8.1871419999999986E-2</v>
          </cell>
          <cell r="BU116">
            <v>0</v>
          </cell>
          <cell r="BV116">
            <v>0</v>
          </cell>
          <cell r="BW116">
            <v>0</v>
          </cell>
          <cell r="BX116">
            <v>0</v>
          </cell>
          <cell r="BY116">
            <v>0</v>
          </cell>
          <cell r="BZ116">
            <v>0</v>
          </cell>
          <cell r="CA116">
            <v>0</v>
          </cell>
          <cell r="CB116">
            <v>95.208271419012661</v>
          </cell>
          <cell r="CC116">
            <v>48.073909341185129</v>
          </cell>
          <cell r="CD116">
            <v>44.700104285956293</v>
          </cell>
          <cell r="CE116">
            <v>46.963490668091936</v>
          </cell>
          <cell r="CF116">
            <v>43.845356187890509</v>
          </cell>
          <cell r="CG116">
            <v>36.22381014979905</v>
          </cell>
          <cell r="CH116">
            <v>31.708964706204629</v>
          </cell>
          <cell r="CI116">
            <v>33.25040381085271</v>
          </cell>
          <cell r="CJ116">
            <v>19.719949984913089</v>
          </cell>
          <cell r="CK116">
            <v>8.7049902470461866</v>
          </cell>
          <cell r="CL116">
            <v>13.419160307052692</v>
          </cell>
          <cell r="CM116">
            <v>30.448707478103437</v>
          </cell>
          <cell r="CN116">
            <v>16.054826895216799</v>
          </cell>
          <cell r="CO116">
            <v>15.756337718895548</v>
          </cell>
          <cell r="CP116">
            <v>8.0017277461170764</v>
          </cell>
          <cell r="CQ116">
            <v>9.3188460830064255</v>
          </cell>
          <cell r="CR116">
            <v>9.6860666120246162</v>
          </cell>
          <cell r="CS116">
            <v>6.8952179973315078</v>
          </cell>
          <cell r="CT116">
            <v>24.443439164806179</v>
          </cell>
          <cell r="CU116">
            <v>0</v>
          </cell>
          <cell r="CV116">
            <v>0</v>
          </cell>
          <cell r="CW116">
            <v>0</v>
          </cell>
          <cell r="CX116">
            <v>0</v>
          </cell>
          <cell r="CY116">
            <v>0</v>
          </cell>
          <cell r="CZ116">
            <v>0</v>
          </cell>
          <cell r="DA116">
            <v>0</v>
          </cell>
        </row>
        <row r="121">
          <cell r="BC121">
            <v>0.25366104</v>
          </cell>
          <cell r="BD121">
            <v>0.23810694411999994</v>
          </cell>
          <cell r="BE121">
            <v>0.23951081495999996</v>
          </cell>
          <cell r="BF121">
            <v>0.24260171999999997</v>
          </cell>
          <cell r="BG121">
            <v>0.16384522488</v>
          </cell>
          <cell r="BH121">
            <v>0.12198497164</v>
          </cell>
          <cell r="BI121">
            <v>9.9798908719999996E-2</v>
          </cell>
          <cell r="BJ121">
            <v>9.2646494019999984E-2</v>
          </cell>
          <cell r="BK121">
            <v>0.10745596</v>
          </cell>
          <cell r="BL121">
            <v>9.0589547980000004E-2</v>
          </cell>
          <cell r="BM121">
            <v>0.1086231</v>
          </cell>
          <cell r="BN121">
            <v>9.9390741403200006E-2</v>
          </cell>
          <cell r="BO121">
            <v>7.6783999999999991E-2</v>
          </cell>
          <cell r="BP121">
            <v>9.4279186008000004E-2</v>
          </cell>
          <cell r="BQ121">
            <v>8.0742719991999987E-2</v>
          </cell>
          <cell r="BR121">
            <v>7.9780420599999985E-2</v>
          </cell>
          <cell r="BS121">
            <v>5.6628599999999994E-2</v>
          </cell>
          <cell r="BT121">
            <v>4.7541E-2</v>
          </cell>
          <cell r="BU121">
            <v>0</v>
          </cell>
          <cell r="BV121">
            <v>0</v>
          </cell>
          <cell r="BW121">
            <v>0</v>
          </cell>
          <cell r="BX121">
            <v>0</v>
          </cell>
          <cell r="BY121">
            <v>0</v>
          </cell>
          <cell r="BZ121">
            <v>0</v>
          </cell>
          <cell r="CA121">
            <v>0</v>
          </cell>
          <cell r="CB121">
            <v>38.202000000000005</v>
          </cell>
          <cell r="CC121">
            <v>25.741298999999994</v>
          </cell>
          <cell r="CD121">
            <v>24.183624999999999</v>
          </cell>
          <cell r="CE121">
            <v>24.013096999999998</v>
          </cell>
          <cell r="CF121">
            <v>30.768000000000001</v>
          </cell>
          <cell r="CG121">
            <v>22.941000000000003</v>
          </cell>
          <cell r="CH121">
            <v>19.682000000000002</v>
          </cell>
          <cell r="CI121">
            <v>18.171999999999997</v>
          </cell>
          <cell r="CJ121">
            <v>16.068000000000001</v>
          </cell>
          <cell r="CK121">
            <v>16.608000000000001</v>
          </cell>
          <cell r="CL121">
            <v>16.486999999999998</v>
          </cell>
          <cell r="CM121">
            <v>22.472999999999999</v>
          </cell>
          <cell r="CN121">
            <v>22.052</v>
          </cell>
          <cell r="CO121">
            <v>17.356999999999999</v>
          </cell>
          <cell r="CP121">
            <v>18.569314999999996</v>
          </cell>
          <cell r="CQ121">
            <v>18.038999999999998</v>
          </cell>
          <cell r="CR121">
            <v>15.906000000000001</v>
          </cell>
          <cell r="CS121">
            <v>11.967000000000001</v>
          </cell>
          <cell r="CT121">
            <v>10.449</v>
          </cell>
          <cell r="CU121">
            <v>0</v>
          </cell>
          <cell r="CV121">
            <v>0</v>
          </cell>
          <cell r="CW121">
            <v>0</v>
          </cell>
          <cell r="CX121">
            <v>0</v>
          </cell>
          <cell r="CY121">
            <v>0</v>
          </cell>
          <cell r="CZ121">
            <v>0</v>
          </cell>
          <cell r="DA121">
            <v>0</v>
          </cell>
        </row>
        <row r="138">
          <cell r="BC138">
            <v>4.1909999999999994E-3</v>
          </cell>
          <cell r="BD138">
            <v>1.6590859999999999E-2</v>
          </cell>
          <cell r="BE138">
            <v>4.0623999999999999E-3</v>
          </cell>
          <cell r="BF138">
            <v>2.46948E-3</v>
          </cell>
          <cell r="BG138">
            <v>1.9674200000000001E-3</v>
          </cell>
          <cell r="BH138">
            <v>2.2695399999999996E-3</v>
          </cell>
          <cell r="BI138">
            <v>9.6968200000000001E-3</v>
          </cell>
          <cell r="BJ138">
            <v>3.0845399999999998E-3</v>
          </cell>
          <cell r="BK138">
            <v>5.2099999999999994E-3</v>
          </cell>
          <cell r="BL138">
            <v>1.23722E-3</v>
          </cell>
          <cell r="BM138">
            <v>4.7842659999999995E-2</v>
          </cell>
          <cell r="BN138">
            <v>1.978761624E-2</v>
          </cell>
          <cell r="BO138">
            <v>8.8235787006666656E-3</v>
          </cell>
          <cell r="BP138">
            <v>2.6191042479999999E-2</v>
          </cell>
          <cell r="BQ138">
            <v>1.448080472E-2</v>
          </cell>
          <cell r="BR138">
            <v>1.0101935400000001E-2</v>
          </cell>
          <cell r="BS138">
            <v>9.4410682799999993E-3</v>
          </cell>
          <cell r="BT138">
            <v>0</v>
          </cell>
          <cell r="BU138">
            <v>0</v>
          </cell>
          <cell r="BV138">
            <v>0</v>
          </cell>
          <cell r="BW138">
            <v>0</v>
          </cell>
          <cell r="BX138">
            <v>0</v>
          </cell>
          <cell r="BY138">
            <v>0</v>
          </cell>
          <cell r="BZ138">
            <v>0</v>
          </cell>
          <cell r="CA138">
            <v>0</v>
          </cell>
          <cell r="CB138">
            <v>1.802</v>
          </cell>
          <cell r="CC138">
            <v>0.47800000000000004</v>
          </cell>
          <cell r="CD138">
            <v>1.5529999999999999</v>
          </cell>
          <cell r="CE138">
            <v>0.42899999999999999</v>
          </cell>
          <cell r="CF138">
            <v>0.25600000000000001</v>
          </cell>
          <cell r="CG138">
            <v>0.54155610282481281</v>
          </cell>
          <cell r="CH138">
            <v>0.59685806225608307</v>
          </cell>
          <cell r="CI138">
            <v>1.6600268753304839</v>
          </cell>
          <cell r="CJ138">
            <v>0.75048284510076946</v>
          </cell>
          <cell r="CK138">
            <v>0.6960521552732073</v>
          </cell>
          <cell r="CL138">
            <v>0.41081837250862102</v>
          </cell>
          <cell r="CM138">
            <v>6.8989659999999997</v>
          </cell>
          <cell r="CN138">
            <v>3.3192869999999997</v>
          </cell>
          <cell r="CO138">
            <v>3.3535359999999996</v>
          </cell>
          <cell r="CP138">
            <v>4.8539750000000002</v>
          </cell>
          <cell r="CQ138">
            <v>2.1711109999999998</v>
          </cell>
          <cell r="CR138">
            <v>1.5953949999999999</v>
          </cell>
          <cell r="CS138">
            <v>1.5243289999999998</v>
          </cell>
          <cell r="CT138">
            <v>0</v>
          </cell>
          <cell r="CU138">
            <v>0</v>
          </cell>
          <cell r="CV138">
            <v>0</v>
          </cell>
          <cell r="CW138">
            <v>0</v>
          </cell>
          <cell r="CX138">
            <v>0</v>
          </cell>
          <cell r="CY138">
            <v>0</v>
          </cell>
          <cell r="CZ138">
            <v>0</v>
          </cell>
          <cell r="DA138">
            <v>0</v>
          </cell>
        </row>
        <row r="163">
          <cell r="BC163">
            <v>6.99756148E-3</v>
          </cell>
          <cell r="BD163">
            <v>7.3476005416666674E-3</v>
          </cell>
          <cell r="BE163">
            <v>5.8434311603333339E-3</v>
          </cell>
          <cell r="BF163">
            <v>6.7466371840000008E-3</v>
          </cell>
          <cell r="BG163">
            <v>7.9586796800000005E-3</v>
          </cell>
          <cell r="BH163">
            <v>4.7830400000000006E-3</v>
          </cell>
          <cell r="BI163">
            <v>4.5074848200000002E-3</v>
          </cell>
          <cell r="BJ163">
            <v>5.082791819999999E-3</v>
          </cell>
          <cell r="BK163">
            <v>2.0012416200000001E-3</v>
          </cell>
          <cell r="BL163">
            <v>1.9103044E-3</v>
          </cell>
          <cell r="BM163">
            <v>7.5877365999999988E-4</v>
          </cell>
          <cell r="BN163">
            <v>1.1531639999999999E-3</v>
          </cell>
          <cell r="BO163">
            <v>9.389217599999999E-4</v>
          </cell>
          <cell r="BP163">
            <v>1.5916399999999999E-3</v>
          </cell>
          <cell r="BQ163">
            <v>4.8230000000000001E-4</v>
          </cell>
          <cell r="BR163">
            <v>1.07562E-3</v>
          </cell>
          <cell r="BS163">
            <v>1.0793027000000001E-3</v>
          </cell>
          <cell r="BT163">
            <v>2.7352999999999995E-3</v>
          </cell>
          <cell r="BU163">
            <v>0</v>
          </cell>
          <cell r="BV163">
            <v>0</v>
          </cell>
          <cell r="BW163">
            <v>0</v>
          </cell>
          <cell r="BX163">
            <v>0</v>
          </cell>
          <cell r="BY163">
            <v>0</v>
          </cell>
          <cell r="BZ163">
            <v>0</v>
          </cell>
          <cell r="CA163">
            <v>0</v>
          </cell>
          <cell r="CB163">
            <v>1.32423</v>
          </cell>
          <cell r="CC163">
            <v>1.885656</v>
          </cell>
          <cell r="CD163">
            <v>1.6475619999999997</v>
          </cell>
          <cell r="CE163">
            <v>1.6528830000000001</v>
          </cell>
          <cell r="CF163">
            <v>1.5440849999999999</v>
          </cell>
          <cell r="CG163">
            <v>2.128196</v>
          </cell>
          <cell r="CH163">
            <v>1.6546319999999999</v>
          </cell>
          <cell r="CI163">
            <v>1.7244089999999999</v>
          </cell>
          <cell r="CJ163">
            <v>2.0758869999999998</v>
          </cell>
          <cell r="CK163">
            <v>0.83499699999999999</v>
          </cell>
          <cell r="CL163">
            <v>0.80813000000000001</v>
          </cell>
          <cell r="CM163">
            <v>0.34134799999999998</v>
          </cell>
          <cell r="CN163">
            <v>0.58705600000000002</v>
          </cell>
          <cell r="CO163">
            <v>0.43350299999999997</v>
          </cell>
          <cell r="CP163">
            <v>0.80808800000000003</v>
          </cell>
          <cell r="CQ163">
            <v>0.240011</v>
          </cell>
          <cell r="CR163">
            <v>0.78795199999999999</v>
          </cell>
          <cell r="CS163">
            <v>0.63522800000000001</v>
          </cell>
          <cell r="CT163">
            <v>0.90220399999999989</v>
          </cell>
          <cell r="CU163">
            <v>0</v>
          </cell>
          <cell r="CV163">
            <v>0</v>
          </cell>
          <cell r="CW163">
            <v>0</v>
          </cell>
          <cell r="CX163">
            <v>0</v>
          </cell>
          <cell r="CY163">
            <v>0</v>
          </cell>
          <cell r="CZ163">
            <v>0</v>
          </cell>
          <cell r="DA163">
            <v>0</v>
          </cell>
        </row>
        <row r="187">
          <cell r="BC187">
            <v>2.6237507020000002E-2</v>
          </cell>
          <cell r="BD187">
            <v>3.9157043740000001E-2</v>
          </cell>
          <cell r="BE187">
            <v>1.5928063419999999E-2</v>
          </cell>
          <cell r="BF187">
            <v>3.5051742980000002E-2</v>
          </cell>
          <cell r="BG187">
            <v>1.9297692280000001E-2</v>
          </cell>
          <cell r="BH187">
            <v>9.0008497000000007E-3</v>
          </cell>
          <cell r="BI187">
            <v>2.6369663599999999E-2</v>
          </cell>
          <cell r="BJ187">
            <v>1.2873266E-2</v>
          </cell>
          <cell r="BK187">
            <v>2.3955713999999997E-3</v>
          </cell>
          <cell r="BL187">
            <v>1.2541936568E-2</v>
          </cell>
          <cell r="BM187">
            <v>4.7218399999999994E-2</v>
          </cell>
          <cell r="BN187">
            <v>6.1188152499999995E-2</v>
          </cell>
          <cell r="BO187">
            <v>7.0119641199999999E-2</v>
          </cell>
          <cell r="BP187">
            <v>1.5508430599999999E-2</v>
          </cell>
          <cell r="BQ187">
            <v>3.09345512E-2</v>
          </cell>
          <cell r="BR187">
            <v>3.7757742399999995E-2</v>
          </cell>
          <cell r="BS187">
            <v>1.9490660867999998E-2</v>
          </cell>
          <cell r="BT187">
            <v>0</v>
          </cell>
          <cell r="BU187">
            <v>0</v>
          </cell>
          <cell r="BV187">
            <v>0</v>
          </cell>
          <cell r="BW187">
            <v>0</v>
          </cell>
          <cell r="BX187">
            <v>0</v>
          </cell>
          <cell r="BY187">
            <v>0</v>
          </cell>
          <cell r="BZ187">
            <v>0</v>
          </cell>
          <cell r="CA187">
            <v>0</v>
          </cell>
          <cell r="CB187">
            <v>9.0098559999999992</v>
          </cell>
          <cell r="CC187">
            <v>2.7552840000000001</v>
          </cell>
          <cell r="CD187">
            <v>4.678744</v>
          </cell>
          <cell r="CE187">
            <v>2.0240429999999998</v>
          </cell>
          <cell r="CF187">
            <v>3.4739019999999998</v>
          </cell>
          <cell r="CG187">
            <v>3.6719590000000002</v>
          </cell>
          <cell r="CH187">
            <v>4.4145029999999998</v>
          </cell>
          <cell r="CI187">
            <v>7.8820209999999991</v>
          </cell>
          <cell r="CJ187">
            <v>4.0610099999999996</v>
          </cell>
          <cell r="CK187">
            <v>0.62455099999999997</v>
          </cell>
          <cell r="CL187">
            <v>4.2310249999999998</v>
          </cell>
          <cell r="CM187">
            <v>9.7832889999999999</v>
          </cell>
          <cell r="CN187">
            <v>16.928711</v>
          </cell>
          <cell r="CO187">
            <v>11.524170999999999</v>
          </cell>
          <cell r="CP187">
            <v>3.7769209999999998</v>
          </cell>
          <cell r="CQ187">
            <v>4.9030239999999994</v>
          </cell>
          <cell r="CR187">
            <v>4.1931569999999994</v>
          </cell>
          <cell r="CS187">
            <v>1.8499979999999998</v>
          </cell>
          <cell r="CT187">
            <v>0</v>
          </cell>
          <cell r="CU187">
            <v>0</v>
          </cell>
          <cell r="CV187">
            <v>0</v>
          </cell>
          <cell r="CW187">
            <v>0</v>
          </cell>
          <cell r="CX187">
            <v>0</v>
          </cell>
          <cell r="CY187">
            <v>0</v>
          </cell>
          <cell r="CZ187">
            <v>0</v>
          </cell>
          <cell r="DA187">
            <v>0</v>
          </cell>
        </row>
        <row r="206">
          <cell r="BC206">
            <v>2.0948200000000003E-3</v>
          </cell>
          <cell r="BD206">
            <v>1.2448800000000001E-3</v>
          </cell>
          <cell r="BE206">
            <v>3.7032068387096778E-3</v>
          </cell>
          <cell r="BF206">
            <v>6.1449716774193558E-3</v>
          </cell>
          <cell r="BG206">
            <v>2.0708258245161291E-3</v>
          </cell>
          <cell r="BH206">
            <v>7.0889000000000004E-3</v>
          </cell>
          <cell r="BI206">
            <v>6.6047800000000002E-3</v>
          </cell>
          <cell r="BJ206">
            <v>6.7691314E-4</v>
          </cell>
          <cell r="BK206">
            <v>1.5470000000000002E-4</v>
          </cell>
          <cell r="BL206">
            <v>3.4579999999999998E-5</v>
          </cell>
          <cell r="BM206">
            <v>9.0635999999999993E-4</v>
          </cell>
          <cell r="BN206">
            <v>3.1849999999999999E-4</v>
          </cell>
          <cell r="BO206">
            <v>1.1866400000000001E-3</v>
          </cell>
          <cell r="BP206">
            <v>0</v>
          </cell>
          <cell r="BQ206">
            <v>2.6758199999999997E-5</v>
          </cell>
          <cell r="BR206">
            <v>1.5777677999999999E-4</v>
          </cell>
          <cell r="BS206">
            <v>6.208159999999999E-6</v>
          </cell>
          <cell r="BT206">
            <v>0</v>
          </cell>
          <cell r="BU206">
            <v>0</v>
          </cell>
          <cell r="BV206">
            <v>0</v>
          </cell>
          <cell r="BW206">
            <v>0</v>
          </cell>
          <cell r="BX206">
            <v>0</v>
          </cell>
          <cell r="BY206">
            <v>0</v>
          </cell>
          <cell r="BZ206">
            <v>0</v>
          </cell>
          <cell r="CA206">
            <v>0</v>
          </cell>
          <cell r="CB206">
            <v>5.7239999999999999E-2</v>
          </cell>
          <cell r="CC206">
            <v>0.56254899999999997</v>
          </cell>
          <cell r="CD206">
            <v>0.28894500000000001</v>
          </cell>
          <cell r="CE206">
            <v>0.63076599999999994</v>
          </cell>
          <cell r="CF206">
            <v>1.0466709999999999</v>
          </cell>
          <cell r="CG206">
            <v>0.35244299999999995</v>
          </cell>
          <cell r="CH206">
            <v>1.5216829999999999</v>
          </cell>
          <cell r="CI206">
            <v>1.09798</v>
          </cell>
          <cell r="CJ206">
            <v>0.247229</v>
          </cell>
          <cell r="CK206">
            <v>5.5121999999999997E-2</v>
          </cell>
          <cell r="CL206">
            <v>1.7949E-2</v>
          </cell>
          <cell r="CM206">
            <v>0.22531799999999999</v>
          </cell>
          <cell r="CN206">
            <v>7.3344999999999994E-2</v>
          </cell>
          <cell r="CO206">
            <v>0.258384</v>
          </cell>
          <cell r="CP206">
            <v>0</v>
          </cell>
          <cell r="CQ206">
            <v>1.1878999999999999E-2</v>
          </cell>
          <cell r="CR206">
            <v>6.2628000000000003E-2</v>
          </cell>
          <cell r="CS206">
            <v>2.532E-3</v>
          </cell>
          <cell r="CT206">
            <v>0</v>
          </cell>
          <cell r="CU206">
            <v>0</v>
          </cell>
          <cell r="CV206">
            <v>0</v>
          </cell>
          <cell r="CW206">
            <v>0</v>
          </cell>
          <cell r="CX206">
            <v>0</v>
          </cell>
          <cell r="CY206">
            <v>0</v>
          </cell>
          <cell r="CZ206">
            <v>0</v>
          </cell>
          <cell r="DA206">
            <v>0</v>
          </cell>
        </row>
        <row r="228">
          <cell r="BC228">
            <v>9.4022980000000006E-2</v>
          </cell>
          <cell r="BD228">
            <v>0.10382746000000001</v>
          </cell>
          <cell r="BE228">
            <v>0.10526323999999999</v>
          </cell>
          <cell r="BF228">
            <v>0.10814345333333333</v>
          </cell>
          <cell r="BG228">
            <v>0.10127372389999999</v>
          </cell>
          <cell r="BH228">
            <v>7.8894182324000001E-2</v>
          </cell>
          <cell r="BI228">
            <v>5.7048496475999994E-2</v>
          </cell>
          <cell r="BJ228">
            <v>5.6649933199999988E-2</v>
          </cell>
          <cell r="BK228">
            <v>4.1711661799999994E-2</v>
          </cell>
          <cell r="BL228">
            <v>5.6318116399999993E-2</v>
          </cell>
          <cell r="BM228">
            <v>8.3570511999999986E-2</v>
          </cell>
          <cell r="BN228">
            <v>8.2983522000000004E-2</v>
          </cell>
          <cell r="BO228">
            <v>5.2190300000000002E-2</v>
          </cell>
          <cell r="BP228">
            <v>8.076216E-2</v>
          </cell>
          <cell r="BQ228">
            <v>7.4540419999999982E-2</v>
          </cell>
          <cell r="BR228">
            <v>6.4483866860000003E-2</v>
          </cell>
          <cell r="BS228">
            <v>3.543698E-2</v>
          </cell>
          <cell r="BT228">
            <v>2.5537019999999997E-2</v>
          </cell>
          <cell r="BU228">
            <v>0</v>
          </cell>
          <cell r="BV228">
            <v>0</v>
          </cell>
          <cell r="BW228">
            <v>0</v>
          </cell>
          <cell r="BX228">
            <v>0</v>
          </cell>
          <cell r="BY228">
            <v>0</v>
          </cell>
          <cell r="BZ228">
            <v>0</v>
          </cell>
          <cell r="CA228">
            <v>0</v>
          </cell>
          <cell r="CB228">
            <v>9.8308677553634318</v>
          </cell>
          <cell r="CC228">
            <v>9.378224852071007</v>
          </cell>
          <cell r="CD228">
            <v>12.162999999999998</v>
          </cell>
          <cell r="CE228">
            <v>12.785</v>
          </cell>
          <cell r="CF228">
            <v>15.785</v>
          </cell>
          <cell r="CG228">
            <v>14.242504480638285</v>
          </cell>
          <cell r="CH228">
            <v>12.364826554615906</v>
          </cell>
          <cell r="CI228">
            <v>10.606489242096464</v>
          </cell>
          <cell r="CJ228">
            <v>11.577146777870754</v>
          </cell>
          <cell r="CK228">
            <v>6.9422145498039889</v>
          </cell>
          <cell r="CL228">
            <v>10.996114932005359</v>
          </cell>
          <cell r="CM228">
            <v>15.734669046280892</v>
          </cell>
          <cell r="CN228">
            <v>18.302075381504739</v>
          </cell>
          <cell r="CO228">
            <v>8.9049999999999994</v>
          </cell>
          <cell r="CP228">
            <v>16.979000000000003</v>
          </cell>
          <cell r="CQ228">
            <v>14.576000000000001</v>
          </cell>
          <cell r="CR228">
            <v>11.723523999999998</v>
          </cell>
          <cell r="CS228">
            <v>9.245000000000001</v>
          </cell>
          <cell r="CT228">
            <v>5.8090000000000002</v>
          </cell>
          <cell r="CU228">
            <v>0</v>
          </cell>
          <cell r="CV228">
            <v>0</v>
          </cell>
          <cell r="CW228">
            <v>0</v>
          </cell>
          <cell r="CX228">
            <v>0</v>
          </cell>
          <cell r="CY228">
            <v>0</v>
          </cell>
          <cell r="CZ228">
            <v>0</v>
          </cell>
          <cell r="DA228">
            <v>0</v>
          </cell>
        </row>
        <row r="231">
          <cell r="BC231">
            <v>0</v>
          </cell>
          <cell r="BD231">
            <v>1.8467000000000001E-2</v>
          </cell>
          <cell r="BE231">
            <v>2.5769E-2</v>
          </cell>
          <cell r="BF231">
            <v>2.5718000000000001E-2</v>
          </cell>
          <cell r="BG231">
            <v>5.657728857792791E-2</v>
          </cell>
          <cell r="BH231">
            <v>2.8436654862332534E-2</v>
          </cell>
          <cell r="BI231">
            <v>1.9482410834482346E-2</v>
          </cell>
          <cell r="BJ231">
            <v>3.5389780836179503E-2</v>
          </cell>
          <cell r="BK231">
            <v>1.317628E-2</v>
          </cell>
          <cell r="BL231">
            <v>1.101765588E-3</v>
          </cell>
          <cell r="BM231">
            <v>1.0752919999999999E-2</v>
          </cell>
          <cell r="BN231">
            <v>9.193999999999999E-3</v>
          </cell>
          <cell r="BO231">
            <v>0</v>
          </cell>
          <cell r="BP231">
            <v>4.0768E-4</v>
          </cell>
          <cell r="BQ231">
            <v>0</v>
          </cell>
          <cell r="BR231">
            <v>0</v>
          </cell>
          <cell r="BS231">
            <v>6.4104149999999992E-4</v>
          </cell>
          <cell r="BT231">
            <v>4.6804157400000002E-4</v>
          </cell>
          <cell r="BU231">
            <v>0</v>
          </cell>
          <cell r="BV231">
            <v>0</v>
          </cell>
          <cell r="BW231">
            <v>0</v>
          </cell>
          <cell r="BX231">
            <v>0</v>
          </cell>
          <cell r="BY231">
            <v>0</v>
          </cell>
          <cell r="BZ231">
            <v>0</v>
          </cell>
          <cell r="CA231">
            <v>0</v>
          </cell>
          <cell r="CB231">
            <v>1.6240000000000001</v>
          </cell>
          <cell r="CC231">
            <v>0</v>
          </cell>
          <cell r="CD231">
            <v>2.8679999999999999</v>
          </cell>
          <cell r="CE231">
            <v>3.66</v>
          </cell>
          <cell r="CF231">
            <v>3.73</v>
          </cell>
          <cell r="CG231">
            <v>9.846473710954049</v>
          </cell>
          <cell r="CH231">
            <v>5.1930535209619535</v>
          </cell>
          <cell r="CI231">
            <v>5.0174071898614736</v>
          </cell>
          <cell r="CJ231">
            <v>7.9609260670288524</v>
          </cell>
          <cell r="CK231">
            <v>2.6843162189252747</v>
          </cell>
          <cell r="CL231">
            <v>0.38990424006178059</v>
          </cell>
          <cell r="CM231">
            <v>2.2712007721037097</v>
          </cell>
          <cell r="CN231">
            <v>3.484397368944069</v>
          </cell>
          <cell r="CO231">
            <v>0</v>
          </cell>
          <cell r="CP231">
            <v>7.4115619077894546E-2</v>
          </cell>
          <cell r="CQ231">
            <v>0</v>
          </cell>
          <cell r="CR231">
            <v>0</v>
          </cell>
          <cell r="CS231">
            <v>0.12731439605019823</v>
          </cell>
          <cell r="CT231">
            <v>7.9563956733122693E-2</v>
          </cell>
          <cell r="CU231">
            <v>0</v>
          </cell>
          <cell r="CV231">
            <v>0</v>
          </cell>
          <cell r="CW231">
            <v>0</v>
          </cell>
          <cell r="CX231">
            <v>0</v>
          </cell>
          <cell r="CY231">
            <v>0</v>
          </cell>
          <cell r="CZ231">
            <v>0</v>
          </cell>
          <cell r="DA231">
            <v>0</v>
          </cell>
        </row>
        <row r="253">
          <cell r="BC253">
            <v>9.0886866666666666E-3</v>
          </cell>
          <cell r="BD253">
            <v>0</v>
          </cell>
          <cell r="BE253">
            <v>6.8517071999999998E-2</v>
          </cell>
          <cell r="BF253">
            <v>0.13631099999999999</v>
          </cell>
          <cell r="BG253">
            <v>0.10517267222222222</v>
          </cell>
          <cell r="BH253">
            <v>4.7342005E-2</v>
          </cell>
          <cell r="BI253">
            <v>9.0320363636363643E-2</v>
          </cell>
          <cell r="BJ253">
            <v>8.036576956521739E-2</v>
          </cell>
          <cell r="BK253">
            <v>5.0483911111111113E-2</v>
          </cell>
          <cell r="BL253">
            <v>4.4576904761904762E-2</v>
          </cell>
          <cell r="BM253">
            <v>7.1514873913043481E-2</v>
          </cell>
          <cell r="BN253">
            <v>8.0378559400000008E-2</v>
          </cell>
          <cell r="BO253">
            <v>5.2772082608695647E-2</v>
          </cell>
          <cell r="BP253">
            <v>5.3256662500000003E-2</v>
          </cell>
          <cell r="BQ253">
            <v>7.4850404166666662E-2</v>
          </cell>
          <cell r="BR253">
            <v>0.15570947499999999</v>
          </cell>
          <cell r="BS253">
            <v>0.11676803500000001</v>
          </cell>
          <cell r="BT253">
            <v>0</v>
          </cell>
          <cell r="BU253">
            <v>0</v>
          </cell>
          <cell r="BV253">
            <v>0</v>
          </cell>
          <cell r="BW253">
            <v>0</v>
          </cell>
          <cell r="BX253">
            <v>0</v>
          </cell>
          <cell r="BY253">
            <v>0</v>
          </cell>
          <cell r="BZ253">
            <v>0</v>
          </cell>
          <cell r="CA253">
            <v>0</v>
          </cell>
          <cell r="CB253">
            <v>0</v>
          </cell>
          <cell r="CC253">
            <v>1.379648</v>
          </cell>
          <cell r="CD253">
            <v>1.441E-3</v>
          </cell>
          <cell r="CE253">
            <v>10.200279999999999</v>
          </cell>
          <cell r="CF253">
            <v>18.300920999999999</v>
          </cell>
          <cell r="CG253">
            <v>18.941433</v>
          </cell>
          <cell r="CH253">
            <v>10.916432</v>
          </cell>
          <cell r="CI253">
            <v>21.174225</v>
          </cell>
          <cell r="CJ253">
            <v>18.914463000000001</v>
          </cell>
          <cell r="CK253">
            <v>9.2182929999999992</v>
          </cell>
          <cell r="CL253">
            <v>9.4973700000000001</v>
          </cell>
          <cell r="CM253">
            <v>17.219783</v>
          </cell>
          <cell r="CN253">
            <v>15.249454999999999</v>
          </cell>
          <cell r="CO253">
            <v>12.185344999999998</v>
          </cell>
          <cell r="CP253">
            <v>12.935585</v>
          </cell>
          <cell r="CQ253">
            <v>18.128115999999999</v>
          </cell>
          <cell r="CR253">
            <v>31.367784999999998</v>
          </cell>
          <cell r="CS253">
            <v>23.427547000000001</v>
          </cell>
          <cell r="CT253">
            <v>0</v>
          </cell>
          <cell r="CU253">
            <v>0</v>
          </cell>
          <cell r="CV253">
            <v>0</v>
          </cell>
          <cell r="CW253">
            <v>0</v>
          </cell>
          <cell r="CX253">
            <v>0</v>
          </cell>
          <cell r="CY253">
            <v>0</v>
          </cell>
          <cell r="CZ253">
            <v>0</v>
          </cell>
          <cell r="DA253">
            <v>0</v>
          </cell>
        </row>
        <row r="263">
          <cell r="BC263">
            <v>1.7770732432885719</v>
          </cell>
          <cell r="BD263">
            <v>2.0652050638038886</v>
          </cell>
          <cell r="BE263">
            <v>2.2930273272138839</v>
          </cell>
          <cell r="BF263">
            <v>2.4281809619947525</v>
          </cell>
          <cell r="BG263">
            <v>2.6270460523846673</v>
          </cell>
          <cell r="BH263">
            <v>2.6532214959663323</v>
          </cell>
          <cell r="BI263">
            <v>2.9502014187818455</v>
          </cell>
          <cell r="BJ263">
            <v>2.7602095729933973</v>
          </cell>
          <cell r="BK263">
            <v>2.0306720848297775</v>
          </cell>
          <cell r="BL263">
            <v>2.906945984275239</v>
          </cell>
          <cell r="BM263">
            <v>3.4802519735610433</v>
          </cell>
          <cell r="BN263">
            <v>3.1230341370232009</v>
          </cell>
          <cell r="BO263">
            <v>3.2196733675822493</v>
          </cell>
          <cell r="BP263">
            <v>4.0246794026032218</v>
          </cell>
          <cell r="BQ263">
            <v>3.752227328100485</v>
          </cell>
          <cell r="BR263">
            <v>3.819143235002437</v>
          </cell>
          <cell r="BS263">
            <v>2.9870798423077787</v>
          </cell>
          <cell r="BT263">
            <v>3.1987680899659994</v>
          </cell>
          <cell r="BU263">
            <v>1.2281360000000001E-4</v>
          </cell>
          <cell r="BV263">
            <v>1.2281360000000001E-4</v>
          </cell>
          <cell r="BW263">
            <v>1.2281360000000001E-4</v>
          </cell>
          <cell r="BX263">
            <v>1.2281360000000001E-4</v>
          </cell>
          <cell r="BY263">
            <v>1.2281360000000001E-4</v>
          </cell>
          <cell r="BZ263">
            <v>1.2281360000000001E-4</v>
          </cell>
          <cell r="CA263">
            <v>1.2281360000000001E-4</v>
          </cell>
          <cell r="CB263">
            <v>268.32881789203304</v>
          </cell>
          <cell r="CC263">
            <v>202.1443866004561</v>
          </cell>
          <cell r="CD263">
            <v>229.59749761555628</v>
          </cell>
          <cell r="CE263">
            <v>269.66941964729205</v>
          </cell>
          <cell r="CF263">
            <v>358.44231952239056</v>
          </cell>
          <cell r="CG263">
            <v>404.29767501751621</v>
          </cell>
          <cell r="CH263">
            <v>465.70235973323855</v>
          </cell>
          <cell r="CI263">
            <v>563.13742072714115</v>
          </cell>
          <cell r="CJ263">
            <v>555.73256173931338</v>
          </cell>
          <cell r="CK263">
            <v>365.70529882638192</v>
          </cell>
          <cell r="CL263">
            <v>608.55739232589531</v>
          </cell>
          <cell r="CM263">
            <v>771.55639936048794</v>
          </cell>
          <cell r="CN263">
            <v>674.26081688726549</v>
          </cell>
          <cell r="CO263">
            <v>764.65886693669529</v>
          </cell>
          <cell r="CP263">
            <v>989.39185988419501</v>
          </cell>
          <cell r="CQ263">
            <v>843.18509795150612</v>
          </cell>
          <cell r="CR263">
            <v>723.32176530072479</v>
          </cell>
          <cell r="CS263">
            <v>722.3105429000816</v>
          </cell>
          <cell r="CT263">
            <v>891.20267374953914</v>
          </cell>
          <cell r="CU263">
            <v>0</v>
          </cell>
          <cell r="CV263">
            <v>0</v>
          </cell>
          <cell r="CW263">
            <v>0</v>
          </cell>
          <cell r="CX263">
            <v>0</v>
          </cell>
          <cell r="CY263">
            <v>0</v>
          </cell>
          <cell r="CZ263">
            <v>0</v>
          </cell>
          <cell r="DA263">
            <v>0</v>
          </cell>
        </row>
        <row r="264">
          <cell r="BC264">
            <v>5.9209923999999992E-3</v>
          </cell>
          <cell r="BD264">
            <v>6.3685047999999999E-3</v>
          </cell>
          <cell r="BE264">
            <v>5.392315600000001E-3</v>
          </cell>
          <cell r="BF264">
            <v>6.1458360599999998E-3</v>
          </cell>
          <cell r="BG264">
            <v>8.7340000000000004E-3</v>
          </cell>
          <cell r="BH264">
            <v>2.4272957800000007E-3</v>
          </cell>
          <cell r="BI264">
            <v>1.6210119999999998E-3</v>
          </cell>
          <cell r="BJ264">
            <v>8.939312E-4</v>
          </cell>
          <cell r="BK264">
            <v>9.4857480000000004E-4</v>
          </cell>
          <cell r="BL264">
            <v>1.5588832000000001E-3</v>
          </cell>
          <cell r="BM264">
            <v>2.1491648000000001E-3</v>
          </cell>
          <cell r="BN264">
            <v>1.4522144E-3</v>
          </cell>
          <cell r="BO264">
            <v>1.0241524222222222E-3</v>
          </cell>
          <cell r="BP264">
            <v>1.8109000000000002E-4</v>
          </cell>
          <cell r="BQ264">
            <v>8.1255917949999996E-4</v>
          </cell>
          <cell r="BR264">
            <v>7.4134200000000009E-4</v>
          </cell>
          <cell r="BS264">
            <v>4.2158319999999997E-4</v>
          </cell>
          <cell r="BT264">
            <v>1.2281360000000001E-4</v>
          </cell>
          <cell r="BU264">
            <v>1.2281360000000001E-4</v>
          </cell>
          <cell r="BV264">
            <v>1.2281360000000001E-4</v>
          </cell>
          <cell r="BW264">
            <v>1.2281360000000001E-4</v>
          </cell>
          <cell r="BX264">
            <v>1.2281360000000001E-4</v>
          </cell>
          <cell r="BY264">
            <v>1.2281360000000001E-4</v>
          </cell>
          <cell r="BZ264">
            <v>1.2281360000000001E-4</v>
          </cell>
          <cell r="CA264">
            <v>1.2281360000000001E-4</v>
          </cell>
          <cell r="CB264">
            <v>2.0317537176569997</v>
          </cell>
          <cell r="CC264">
            <v>2.0127374071999999</v>
          </cell>
          <cell r="CD264">
            <v>2.1283243295999998</v>
          </cell>
          <cell r="CE264">
            <v>1.8440409792000001</v>
          </cell>
          <cell r="CF264">
            <v>2.2346613345000002</v>
          </cell>
          <cell r="CG264">
            <v>3.4387085733</v>
          </cell>
          <cell r="CH264">
            <v>1.5095538892</v>
          </cell>
          <cell r="CI264">
            <v>1.2015146090000002</v>
          </cell>
          <cell r="CJ264">
            <v>0.87761606440000006</v>
          </cell>
          <cell r="CK264">
            <v>0.68765732200000007</v>
          </cell>
          <cell r="CL264">
            <v>1.0524308076</v>
          </cell>
          <cell r="CM264">
            <v>1.2912080639999999</v>
          </cell>
          <cell r="CN264">
            <v>2.9340232415999998</v>
          </cell>
          <cell r="CO264">
            <v>2.2943432177999998</v>
          </cell>
          <cell r="CP264">
            <v>0.38942851900000003</v>
          </cell>
          <cell r="CQ264">
            <v>0.95563786849999988</v>
          </cell>
          <cell r="CR264">
            <v>0.95937568870000001</v>
          </cell>
          <cell r="CS264">
            <v>0.69635950669999991</v>
          </cell>
          <cell r="CT264">
            <v>0.15446062799999999</v>
          </cell>
          <cell r="CU264">
            <v>0</v>
          </cell>
          <cell r="CV264">
            <v>0</v>
          </cell>
          <cell r="CW264">
            <v>0</v>
          </cell>
          <cell r="CX264">
            <v>0</v>
          </cell>
          <cell r="CY264">
            <v>0</v>
          </cell>
          <cell r="CZ264">
            <v>0</v>
          </cell>
          <cell r="DA264">
            <v>0</v>
          </cell>
        </row>
        <row r="266">
          <cell r="BC266">
            <v>4.4206680000000003E-5</v>
          </cell>
          <cell r="BD266">
            <v>7.2320220000000014E-5</v>
          </cell>
          <cell r="BE266">
            <v>4.5864E-5</v>
          </cell>
          <cell r="BF266">
            <v>0</v>
          </cell>
          <cell r="BG266">
            <v>8.2810000000000002E-4</v>
          </cell>
          <cell r="BH266">
            <v>1.4480059999999999E-5</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4.9162999999999998E-2</v>
          </cell>
          <cell r="CC266">
            <v>4.6979999999999999E-3</v>
          </cell>
          <cell r="CD266">
            <v>2.9957999999999999E-2</v>
          </cell>
          <cell r="CE266">
            <v>9.9469999999999992E-3</v>
          </cell>
          <cell r="CF266">
            <v>0</v>
          </cell>
          <cell r="CG266">
            <v>9.0118999999999991E-2</v>
          </cell>
          <cell r="CH266">
            <v>2.4159E-2</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1.7433030352106669</v>
          </cell>
          <cell r="BD267">
            <v>2.022351631192</v>
          </cell>
          <cell r="BE267">
            <v>2.2489727796387098</v>
          </cell>
          <cell r="BF267">
            <v>2.1997501246307523</v>
          </cell>
          <cell r="BG267">
            <v>2.5420492960246666</v>
          </cell>
          <cell r="BH267">
            <v>2.574416498526332</v>
          </cell>
          <cell r="BI267">
            <v>2.838759872986846</v>
          </cell>
          <cell r="BJ267">
            <v>2.6269139577613974</v>
          </cell>
          <cell r="BK267">
            <v>1.9376095442751107</v>
          </cell>
          <cell r="BL267">
            <v>2.7523142087379053</v>
          </cell>
          <cell r="BM267">
            <v>3.2991705246210437</v>
          </cell>
          <cell r="BN267">
            <v>3.0145172008232004</v>
          </cell>
          <cell r="BO267">
            <v>3.0814669508200274</v>
          </cell>
          <cell r="BP267">
            <v>3.7959895161098878</v>
          </cell>
          <cell r="BQ267">
            <v>3.4900957123009855</v>
          </cell>
          <cell r="BR267">
            <v>3.6454968739824372</v>
          </cell>
          <cell r="BS267">
            <v>2.8447775233677786</v>
          </cell>
          <cell r="BT267">
            <v>3.1231992263659993</v>
          </cell>
          <cell r="BU267">
            <v>0</v>
          </cell>
          <cell r="BV267">
            <v>0</v>
          </cell>
          <cell r="BW267">
            <v>0</v>
          </cell>
          <cell r="BX267">
            <v>0</v>
          </cell>
          <cell r="BY267">
            <v>0</v>
          </cell>
          <cell r="BZ267">
            <v>0</v>
          </cell>
          <cell r="CA267">
            <v>0</v>
          </cell>
          <cell r="CB267">
            <v>259.88870417437607</v>
          </cell>
          <cell r="CC267">
            <v>193.42455419325611</v>
          </cell>
          <cell r="CD267">
            <v>219.76906928595631</v>
          </cell>
          <cell r="CE267">
            <v>257.08067666809194</v>
          </cell>
          <cell r="CF267">
            <v>287.40985018789058</v>
          </cell>
          <cell r="CG267">
            <v>381.93217944421622</v>
          </cell>
          <cell r="CH267">
            <v>437.40395984403858</v>
          </cell>
          <cell r="CI267">
            <v>518.60998811814113</v>
          </cell>
          <cell r="CJ267">
            <v>498.52712667491363</v>
          </cell>
          <cell r="CK267">
            <v>326.04993117104863</v>
          </cell>
          <cell r="CL267">
            <v>539.34881085162863</v>
          </cell>
          <cell r="CM267">
            <v>692.23095829648787</v>
          </cell>
          <cell r="CN267">
            <v>621.43944364566562</v>
          </cell>
          <cell r="CO267">
            <v>696.84432971889532</v>
          </cell>
          <cell r="CP267">
            <v>871.86845336519502</v>
          </cell>
          <cell r="CQ267">
            <v>734.90715008300629</v>
          </cell>
          <cell r="CR267">
            <v>649.71926561202474</v>
          </cell>
          <cell r="CS267">
            <v>654.45479739338157</v>
          </cell>
          <cell r="CT267">
            <v>848.32477512153901</v>
          </cell>
          <cell r="CU267">
            <v>0</v>
          </cell>
          <cell r="CV267">
            <v>0</v>
          </cell>
          <cell r="CW267">
            <v>0</v>
          </cell>
          <cell r="CX267">
            <v>0</v>
          </cell>
          <cell r="CY267">
            <v>0</v>
          </cell>
          <cell r="CZ267">
            <v>0</v>
          </cell>
          <cell r="DA267">
            <v>0</v>
          </cell>
        </row>
        <row r="268">
          <cell r="BC268">
            <v>1.0173799999999999E-4</v>
          </cell>
          <cell r="BD268">
            <v>9.4188640000000004E-5</v>
          </cell>
          <cell r="BE268">
            <v>9.9281000000000014E-5</v>
          </cell>
          <cell r="BF268">
            <v>3.7674000000000001E-6</v>
          </cell>
          <cell r="BG268">
            <v>7.8259999999999999E-5</v>
          </cell>
          <cell r="BH268">
            <v>1.6107484000000001E-4</v>
          </cell>
          <cell r="BI268">
            <v>5.1324000000000009E-4</v>
          </cell>
          <cell r="BJ268">
            <v>5.3562599999999998E-3</v>
          </cell>
          <cell r="BK268">
            <v>2.2873109200000005E-3</v>
          </cell>
          <cell r="BL268">
            <v>2.2283727999999997E-4</v>
          </cell>
          <cell r="BM268">
            <v>1.69907066E-3</v>
          </cell>
          <cell r="BN268">
            <v>7.8296400000000006E-3</v>
          </cell>
          <cell r="BO268">
            <v>3.4798400000000001E-3</v>
          </cell>
          <cell r="BP268">
            <v>4.0039999999999996E-5</v>
          </cell>
          <cell r="BQ268">
            <v>8.7988999999999997E-6</v>
          </cell>
          <cell r="BR268">
            <v>3.3007160000000002E-4</v>
          </cell>
          <cell r="BS268">
            <v>1.2615927999999998E-3</v>
          </cell>
          <cell r="BT268">
            <v>3.7140999999999992E-4</v>
          </cell>
          <cell r="BU268">
            <v>0</v>
          </cell>
          <cell r="BV268">
            <v>0</v>
          </cell>
          <cell r="BW268">
            <v>0</v>
          </cell>
          <cell r="BX268">
            <v>0</v>
          </cell>
          <cell r="BY268">
            <v>0</v>
          </cell>
          <cell r="BZ268">
            <v>0</v>
          </cell>
          <cell r="CA268">
            <v>0</v>
          </cell>
          <cell r="CB268">
            <v>6.3379999999999992E-2</v>
          </cell>
          <cell r="CC268">
            <v>6.4612000000000003E-2</v>
          </cell>
          <cell r="CD268">
            <v>3.1376000000000001E-2</v>
          </cell>
          <cell r="CE268">
            <v>2.7274999999999997E-2</v>
          </cell>
          <cell r="CF268">
            <v>1.0349999999999999E-3</v>
          </cell>
          <cell r="CG268">
            <v>3.2875999999999996E-2</v>
          </cell>
          <cell r="CH268">
            <v>4.4011999999999996E-2</v>
          </cell>
          <cell r="CI268">
            <v>0.18592299999999998</v>
          </cell>
          <cell r="CJ268">
            <v>0.67274899999999993</v>
          </cell>
          <cell r="CK268">
            <v>0.77641100000000007</v>
          </cell>
          <cell r="CL268">
            <v>0.15964</v>
          </cell>
          <cell r="CM268">
            <v>1.26502</v>
          </cell>
          <cell r="CN268">
            <v>3.741695</v>
          </cell>
          <cell r="CO268">
            <v>1.7055749999999998</v>
          </cell>
          <cell r="CP268">
            <v>2.0039999999999999E-2</v>
          </cell>
          <cell r="CQ268">
            <v>1.8523999999999999E-2</v>
          </cell>
          <cell r="CR268">
            <v>0.46908299999999997</v>
          </cell>
          <cell r="CS268">
            <v>0.44883399999999996</v>
          </cell>
          <cell r="CT268">
            <v>0.22877399999999998</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27"/>
      <sheetData sheetId="28">
        <row r="263">
          <cell r="BB263">
            <v>2.042734897529257</v>
          </cell>
          <cell r="BC263">
            <v>1.7828085281211405</v>
          </cell>
          <cell r="BD263">
            <v>2.0669220097314644</v>
          </cell>
          <cell r="BE263">
            <v>2.2949371220016395</v>
          </cell>
          <cell r="BF263">
            <v>2.4312132903447523</v>
          </cell>
          <cell r="BG263">
            <v>2.6293664382146664</v>
          </cell>
          <cell r="BH263">
            <v>2.6545905895242115</v>
          </cell>
          <cell r="BI263">
            <v>2.953921351769794</v>
          </cell>
          <cell r="BJ263">
            <v>2.7652268783826823</v>
          </cell>
          <cell r="BK263">
            <v>2.037602084617101</v>
          </cell>
          <cell r="BL263">
            <v>2.9149707332461174</v>
          </cell>
          <cell r="BM263">
            <v>3.4941024156143667</v>
          </cell>
          <cell r="BN263">
            <v>3.1334378999393495</v>
          </cell>
          <cell r="BO263">
            <v>3.2285862838155848</v>
          </cell>
          <cell r="BP263">
            <v>4.0335776234460985</v>
          </cell>
          <cell r="BQ263">
            <v>3.7643402399882637</v>
          </cell>
          <cell r="BR263">
            <v>3.8334172834312445</v>
          </cell>
          <cell r="BS263">
            <v>2.9970430288211123</v>
          </cell>
          <cell r="BT263">
            <v>0.23712263212599999</v>
          </cell>
          <cell r="BU263">
            <v>1.2281360000000001E-4</v>
          </cell>
          <cell r="BV263">
            <v>1.2281360000000001E-4</v>
          </cell>
          <cell r="BW263">
            <v>1.2281360000000001E-4</v>
          </cell>
          <cell r="BX263">
            <v>1.2281360000000001E-4</v>
          </cell>
          <cell r="BY263">
            <v>1.2281360000000001E-4</v>
          </cell>
          <cell r="BZ263">
            <v>1.2281360000000001E-4</v>
          </cell>
          <cell r="CA263">
            <v>1.2281360000000001E-4</v>
          </cell>
          <cell r="CB263">
            <v>269.97134346886008</v>
          </cell>
          <cell r="CC263">
            <v>204.38639241868668</v>
          </cell>
          <cell r="CD263">
            <v>230.18518902515629</v>
          </cell>
          <cell r="CE263">
            <v>270.42080345628744</v>
          </cell>
          <cell r="CF263">
            <v>359.55052456397044</v>
          </cell>
          <cell r="CG263">
            <v>405.35857460554524</v>
          </cell>
          <cell r="CH263">
            <v>467.42482388363851</v>
          </cell>
          <cell r="CI263">
            <v>567.77690889209464</v>
          </cell>
          <cell r="CJ263">
            <v>563.55366005929045</v>
          </cell>
          <cell r="CK263">
            <v>375.37979650051335</v>
          </cell>
          <cell r="CL263">
            <v>620.22115954388551</v>
          </cell>
          <cell r="CM263">
            <v>787.47814458170262</v>
          </cell>
          <cell r="CN263">
            <v>688.67131667720764</v>
          </cell>
          <cell r="CO263">
            <v>776.57886403739531</v>
          </cell>
          <cell r="CP263">
            <v>1002.3821022360465</v>
          </cell>
          <cell r="CQ263">
            <v>861.57697672000609</v>
          </cell>
          <cell r="CR263">
            <v>744.40238010112478</v>
          </cell>
          <cell r="CS263">
            <v>738.6654026292739</v>
          </cell>
          <cell r="CT263">
            <v>91.155872845420276</v>
          </cell>
          <cell r="CU263">
            <v>0</v>
          </cell>
          <cell r="CV263">
            <v>0</v>
          </cell>
          <cell r="CW263">
            <v>0</v>
          </cell>
          <cell r="CX263">
            <v>0</v>
          </cell>
          <cell r="CY263">
            <v>0</v>
          </cell>
          <cell r="CZ263">
            <v>0</v>
          </cell>
          <cell r="DA263">
            <v>0</v>
          </cell>
        </row>
        <row r="264">
          <cell r="BB264">
            <v>7.0656277000000003E-3</v>
          </cell>
          <cell r="BC264">
            <v>5.992592399999999E-3</v>
          </cell>
          <cell r="BD264">
            <v>6.4348358000000001E-3</v>
          </cell>
          <cell r="BE264">
            <v>5.4561481000000005E-3</v>
          </cell>
          <cell r="BF264">
            <v>6.3788120599999991E-3</v>
          </cell>
          <cell r="BG264">
            <v>8.7570624999999992E-3</v>
          </cell>
          <cell r="BH264">
            <v>2.4680636928787886E-3</v>
          </cell>
          <cell r="BI264">
            <v>1.947065E-3</v>
          </cell>
          <cell r="BJ264">
            <v>1.0477396809523809E-3</v>
          </cell>
          <cell r="BK264">
            <v>2.3213168239898997E-3</v>
          </cell>
          <cell r="BL264">
            <v>1.5882909458791209E-3</v>
          </cell>
          <cell r="BM264">
            <v>2.5377016633241758E-3</v>
          </cell>
          <cell r="BN264">
            <v>2.102395708158808E-3</v>
          </cell>
          <cell r="BO264">
            <v>1.2966018805555556E-3</v>
          </cell>
          <cell r="BP264">
            <v>3.8260531144679414E-4</v>
          </cell>
          <cell r="BQ264">
            <v>9.7674365727777775E-4</v>
          </cell>
          <cell r="BR264">
            <v>7.5204622880682952E-4</v>
          </cell>
          <cell r="BS264">
            <v>4.3909603333333331E-4</v>
          </cell>
          <cell r="BT264">
            <v>1.2281360000000001E-4</v>
          </cell>
          <cell r="BU264">
            <v>1.2281360000000001E-4</v>
          </cell>
          <cell r="BV264">
            <v>1.2281360000000001E-4</v>
          </cell>
          <cell r="BW264">
            <v>1.2281360000000001E-4</v>
          </cell>
          <cell r="BX264">
            <v>1.2281360000000001E-4</v>
          </cell>
          <cell r="BY264">
            <v>1.2281360000000001E-4</v>
          </cell>
          <cell r="BZ264">
            <v>1.2281360000000001E-4</v>
          </cell>
          <cell r="CA264">
            <v>1.2281360000000001E-4</v>
          </cell>
          <cell r="CB264">
            <v>2.1406282944840003</v>
          </cell>
          <cell r="CC264">
            <v>2.0434896243999998</v>
          </cell>
          <cell r="CD264">
            <v>2.1502537391999996</v>
          </cell>
          <cell r="CE264">
            <v>1.8669783216000002</v>
          </cell>
          <cell r="CF264">
            <v>2.3246960604</v>
          </cell>
          <cell r="CG264">
            <v>3.4661783013000003</v>
          </cell>
          <cell r="CH264">
            <v>1.5633990396000002</v>
          </cell>
          <cell r="CI264">
            <v>1.7138020270000003</v>
          </cell>
          <cell r="CJ264">
            <v>1.3715121752000001</v>
          </cell>
          <cell r="CK264">
            <v>4.3328918027999999</v>
          </cell>
          <cell r="CL264">
            <v>1.1122013177999999</v>
          </cell>
          <cell r="CM264">
            <v>1.6856535359999998</v>
          </cell>
          <cell r="CN264">
            <v>4.1043886751999992</v>
          </cell>
          <cell r="CO264">
            <v>2.6729778872999996</v>
          </cell>
          <cell r="CP264">
            <v>0.58876463000000001</v>
          </cell>
          <cell r="CQ264">
            <v>1.1770086369999999</v>
          </cell>
          <cell r="CR264">
            <v>0.96614548909999987</v>
          </cell>
          <cell r="CS264">
            <v>0.73882718909999989</v>
          </cell>
          <cell r="CT264">
            <v>0.15446062799999999</v>
          </cell>
          <cell r="CU264">
            <v>0</v>
          </cell>
          <cell r="CV264">
            <v>0</v>
          </cell>
          <cell r="CW264">
            <v>0</v>
          </cell>
          <cell r="CX264">
            <v>0</v>
          </cell>
          <cell r="CY264">
            <v>0</v>
          </cell>
          <cell r="CZ264">
            <v>0</v>
          </cell>
          <cell r="DA264">
            <v>0</v>
          </cell>
        </row>
      </sheetData>
      <sheetData sheetId="29">
        <row r="47">
          <cell r="BB47">
            <v>0.75540200000000002</v>
          </cell>
          <cell r="BC47">
            <v>0.91019299999999992</v>
          </cell>
          <cell r="BD47">
            <v>1.1279969999999999</v>
          </cell>
          <cell r="BE47">
            <v>1.3777509999999999</v>
          </cell>
          <cell r="BF47">
            <v>1.314686</v>
          </cell>
          <cell r="BG47">
            <v>1.8352329999999999</v>
          </cell>
          <cell r="BH47">
            <v>2.0642610000000001</v>
          </cell>
          <cell r="BI47">
            <v>2.3410249999999997</v>
          </cell>
          <cell r="BJ47">
            <v>2.229673</v>
          </cell>
          <cell r="BK47">
            <v>1.6594307033333333</v>
          </cell>
          <cell r="BL47">
            <v>2.477751</v>
          </cell>
          <cell r="BM47">
            <v>2.7990219999999999</v>
          </cell>
          <cell r="BN47">
            <v>2.5809760016666665</v>
          </cell>
          <cell r="BO47">
            <v>2.7517775766666661</v>
          </cell>
          <cell r="BP47">
            <v>3.4794486687130135</v>
          </cell>
          <cell r="BQ47">
            <v>3.1540951715947609</v>
          </cell>
          <cell r="BR47">
            <v>3.2502608199797938</v>
          </cell>
          <cell r="BS47">
            <v>2.5673747734930799</v>
          </cell>
          <cell r="BT47">
            <v>2.9592481959999994</v>
          </cell>
          <cell r="BU47">
            <v>0</v>
          </cell>
          <cell r="BV47">
            <v>0</v>
          </cell>
          <cell r="BW47">
            <v>0</v>
          </cell>
          <cell r="BX47">
            <v>0</v>
          </cell>
          <cell r="BY47">
            <v>0</v>
          </cell>
          <cell r="BZ47">
            <v>0</v>
          </cell>
          <cell r="CA47">
            <v>0</v>
          </cell>
          <cell r="CB47">
            <v>101.72129099999999</v>
          </cell>
          <cell r="CC47">
            <v>99.754999999999995</v>
          </cell>
          <cell r="CD47">
            <v>123.213673</v>
          </cell>
          <cell r="CE47">
            <v>154.88999999999999</v>
          </cell>
          <cell r="CF47">
            <v>169.40100000000001</v>
          </cell>
          <cell r="CG47">
            <v>270.51400000000001</v>
          </cell>
          <cell r="CH47">
            <v>345.24608099999995</v>
          </cell>
          <cell r="CI47">
            <v>414.75021399999997</v>
          </cell>
          <cell r="CJ47">
            <v>413.29982400000006</v>
          </cell>
          <cell r="CK47">
            <v>274.52884599999999</v>
          </cell>
          <cell r="CL47">
            <v>477.942857</v>
          </cell>
          <cell r="CM47">
            <v>583.47619599999985</v>
          </cell>
          <cell r="CN47">
            <v>523.3403679999999</v>
          </cell>
          <cell r="CO47">
            <v>624.72885999999994</v>
          </cell>
          <cell r="CP47">
            <v>801.85339499999998</v>
          </cell>
          <cell r="CQ47">
            <v>661.03557199999989</v>
          </cell>
          <cell r="CR47">
            <v>571.90717099999995</v>
          </cell>
          <cell r="CS47">
            <v>595.54214799999988</v>
          </cell>
          <cell r="CT47">
            <v>803.78152999999986</v>
          </cell>
          <cell r="CU47">
            <v>0</v>
          </cell>
          <cell r="CV47">
            <v>0</v>
          </cell>
          <cell r="CW47">
            <v>0</v>
          </cell>
          <cell r="CX47">
            <v>0</v>
          </cell>
          <cell r="CY47">
            <v>0</v>
          </cell>
          <cell r="CZ47">
            <v>0</v>
          </cell>
          <cell r="DA47">
            <v>0</v>
          </cell>
        </row>
        <row r="108">
          <cell r="BC108">
            <v>2.0579999999999999E-4</v>
          </cell>
          <cell r="BD108">
            <v>0</v>
          </cell>
          <cell r="BE108">
            <v>7.5999999999999991E-5</v>
          </cell>
          <cell r="BF108">
            <v>0.165709</v>
          </cell>
          <cell r="BG108">
            <v>2.7677999999999998E-2</v>
          </cell>
          <cell r="BH108">
            <v>3.5570999999999998E-2</v>
          </cell>
          <cell r="BI108">
            <v>7.2292999999999996E-2</v>
          </cell>
          <cell r="BJ108">
            <v>9.3649999999999983E-2</v>
          </cell>
          <cell r="BK108">
            <v>7.2161000000000003E-2</v>
          </cell>
          <cell r="BL108">
            <v>0.12364599999999999</v>
          </cell>
          <cell r="BM108">
            <v>0.14175699999999999</v>
          </cell>
          <cell r="BN108">
            <v>7.3076000000000002E-2</v>
          </cell>
          <cell r="BO108">
            <v>0.10948899999999999</v>
          </cell>
          <cell r="BP108">
            <v>0.209094</v>
          </cell>
          <cell r="BQ108">
            <v>0.24960499999999999</v>
          </cell>
          <cell r="BR108">
            <v>0.15273399999999998</v>
          </cell>
          <cell r="BS108">
            <v>0.12243599999999999</v>
          </cell>
          <cell r="BT108">
            <v>7.2330000000000019E-2</v>
          </cell>
          <cell r="BU108">
            <v>0</v>
          </cell>
          <cell r="BV108">
            <v>0</v>
          </cell>
          <cell r="BW108">
            <v>0</v>
          </cell>
          <cell r="BX108">
            <v>0</v>
          </cell>
          <cell r="BY108">
            <v>0</v>
          </cell>
          <cell r="BZ108">
            <v>0</v>
          </cell>
          <cell r="CA108">
            <v>0</v>
          </cell>
          <cell r="CB108">
            <v>0.24792700000000001</v>
          </cell>
          <cell r="CC108">
            <v>6.2540999999999999E-2</v>
          </cell>
          <cell r="CD108">
            <v>0</v>
          </cell>
          <cell r="CE108">
            <v>3.8758000000000001E-2</v>
          </cell>
          <cell r="CF108">
            <v>56.155739999999994</v>
          </cell>
          <cell r="CG108">
            <v>6.6863389999999994</v>
          </cell>
          <cell r="CH108">
            <v>15.319443999999999</v>
          </cell>
          <cell r="CI108">
            <v>31.50563</v>
          </cell>
          <cell r="CJ108">
            <v>44.014573999999996</v>
          </cell>
          <cell r="CK108">
            <v>31.725625999999998</v>
          </cell>
          <cell r="CL108">
            <v>59.472927999999996</v>
          </cell>
          <cell r="CM108">
            <v>63.554251999999998</v>
          </cell>
          <cell r="CN108">
            <v>35.815571999999996</v>
          </cell>
          <cell r="CO108">
            <v>54.38832</v>
          </cell>
          <cell r="CP108">
            <v>107.896839</v>
          </cell>
          <cell r="CQ108">
            <v>101.892701</v>
          </cell>
          <cell r="CR108">
            <v>64.132243000000003</v>
          </cell>
          <cell r="CS108">
            <v>59.409284</v>
          </cell>
          <cell r="CT108">
            <v>41.58</v>
          </cell>
          <cell r="CU108">
            <v>0</v>
          </cell>
          <cell r="CV108">
            <v>0</v>
          </cell>
          <cell r="CW108">
            <v>0</v>
          </cell>
          <cell r="CX108">
            <v>0</v>
          </cell>
          <cell r="CY108">
            <v>0</v>
          </cell>
          <cell r="CZ108">
            <v>0</v>
          </cell>
          <cell r="DA108">
            <v>0</v>
          </cell>
        </row>
        <row r="109">
          <cell r="BC109">
            <v>5.6369999999999996E-3</v>
          </cell>
          <cell r="BD109">
            <v>5.2244947999999999E-2</v>
          </cell>
          <cell r="BE109">
            <v>0</v>
          </cell>
          <cell r="BF109">
            <v>0</v>
          </cell>
          <cell r="BG109">
            <v>0</v>
          </cell>
          <cell r="BH109">
            <v>2.8001399999999999E-5</v>
          </cell>
          <cell r="BI109">
            <v>2.9E-5</v>
          </cell>
          <cell r="BJ109">
            <v>0</v>
          </cell>
          <cell r="BK109">
            <v>0</v>
          </cell>
          <cell r="BL109">
            <v>0</v>
          </cell>
          <cell r="BM109">
            <v>0</v>
          </cell>
          <cell r="BN109">
            <v>4.864537999999999E-3</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2.3370000000000001E-3</v>
          </cell>
          <cell r="CC109">
            <v>0.56317499999999998</v>
          </cell>
          <cell r="CD109">
            <v>4.3839100000000002</v>
          </cell>
          <cell r="CE109">
            <v>0</v>
          </cell>
          <cell r="CF109">
            <v>0</v>
          </cell>
          <cell r="CG109">
            <v>0</v>
          </cell>
          <cell r="CH109">
            <v>4.8969999999999994E-3</v>
          </cell>
          <cell r="CI109">
            <v>1.5674999999999998E-2</v>
          </cell>
          <cell r="CJ109">
            <v>0</v>
          </cell>
          <cell r="CK109">
            <v>0</v>
          </cell>
          <cell r="CL109">
            <v>0</v>
          </cell>
          <cell r="CM109">
            <v>0</v>
          </cell>
          <cell r="CN109">
            <v>0.97725200000000001</v>
          </cell>
          <cell r="CO109">
            <v>0</v>
          </cell>
          <cell r="CP109">
            <v>0</v>
          </cell>
          <cell r="CQ109">
            <v>0</v>
          </cell>
          <cell r="CR109">
            <v>0</v>
          </cell>
          <cell r="CS109">
            <v>0</v>
          </cell>
          <cell r="CT109">
            <v>0</v>
          </cell>
          <cell r="CU109">
            <v>0</v>
          </cell>
          <cell r="CV109">
            <v>0</v>
          </cell>
          <cell r="CW109">
            <v>0</v>
          </cell>
          <cell r="CX109">
            <v>0</v>
          </cell>
          <cell r="CY109">
            <v>0</v>
          </cell>
          <cell r="CZ109">
            <v>0</v>
          </cell>
          <cell r="DA109">
            <v>0</v>
          </cell>
        </row>
        <row r="116">
          <cell r="BC116">
            <v>0.400501</v>
          </cell>
          <cell r="BD116">
            <v>0.40235500000000002</v>
          </cell>
          <cell r="BE116">
            <v>0.39699899999999999</v>
          </cell>
          <cell r="BF116">
            <v>0.318245</v>
          </cell>
          <cell r="BG116">
            <v>0.22660599999999997</v>
          </cell>
          <cell r="BH116">
            <v>0.18199700000000002</v>
          </cell>
          <cell r="BI116">
            <v>0.159999</v>
          </cell>
          <cell r="BJ116">
            <v>9.1822000000000001E-2</v>
          </cell>
          <cell r="BK116">
            <v>3.9609999999999999E-2</v>
          </cell>
          <cell r="BL116">
            <v>5.1756999999999997E-2</v>
          </cell>
          <cell r="BM116">
            <v>0.11525299999999999</v>
          </cell>
          <cell r="BN116">
            <v>6.4137E-2</v>
          </cell>
          <cell r="BO116">
            <v>5.8054999999999995E-2</v>
          </cell>
          <cell r="BP116">
            <v>2.7330999999999998E-2</v>
          </cell>
          <cell r="BQ116">
            <v>3.1688000000000001E-2</v>
          </cell>
          <cell r="BR116">
            <v>3.6561999999999997E-2</v>
          </cell>
          <cell r="BS116">
            <v>2.4710999999999997E-2</v>
          </cell>
          <cell r="BT116">
            <v>8.1723999999999991E-2</v>
          </cell>
          <cell r="BU116">
            <v>0</v>
          </cell>
          <cell r="BV116">
            <v>0</v>
          </cell>
          <cell r="BW116">
            <v>0</v>
          </cell>
          <cell r="BX116">
            <v>0</v>
          </cell>
          <cell r="BY116">
            <v>0</v>
          </cell>
          <cell r="BZ116">
            <v>0</v>
          </cell>
          <cell r="CA116">
            <v>0</v>
          </cell>
          <cell r="CB116">
            <v>94.406910764816814</v>
          </cell>
          <cell r="CC116">
            <v>47.968840331247698</v>
          </cell>
          <cell r="CD116">
            <v>44.236314958495683</v>
          </cell>
          <cell r="CE116">
            <v>46.492743217530737</v>
          </cell>
          <cell r="CF116">
            <v>42.970027717941093</v>
          </cell>
          <cell r="CG116">
            <v>35.36623115601023</v>
          </cell>
          <cell r="CH116">
            <v>30.710228719353513</v>
          </cell>
          <cell r="CI116">
            <v>31.787279258914726</v>
          </cell>
          <cell r="CJ116">
            <v>18.457994901935063</v>
          </cell>
          <cell r="CK116">
            <v>7.1969068896731621</v>
          </cell>
          <cell r="CL116">
            <v>11.948361539628472</v>
          </cell>
          <cell r="CM116">
            <v>29.020644418310095</v>
          </cell>
          <cell r="CN116">
            <v>15.270800342395049</v>
          </cell>
          <cell r="CO116">
            <v>15.392103634970839</v>
          </cell>
          <cell r="CP116">
            <v>7.6569171259972011</v>
          </cell>
          <cell r="CQ116">
            <v>8.9709400061623974</v>
          </cell>
          <cell r="CR116">
            <v>9.5879582383425301</v>
          </cell>
          <cell r="CS116">
            <v>6.8576669093384295</v>
          </cell>
          <cell r="CT116">
            <v>24.382392360932656</v>
          </cell>
          <cell r="CU116">
            <v>0</v>
          </cell>
          <cell r="CV116">
            <v>0</v>
          </cell>
          <cell r="CW116">
            <v>0</v>
          </cell>
          <cell r="CX116">
            <v>0</v>
          </cell>
          <cell r="CY116">
            <v>0</v>
          </cell>
          <cell r="CZ116">
            <v>0</v>
          </cell>
          <cell r="DA116">
            <v>0</v>
          </cell>
        </row>
        <row r="121">
          <cell r="BC121">
            <v>0.24481499999999998</v>
          </cell>
          <cell r="BD121">
            <v>0.17475799999999997</v>
          </cell>
          <cell r="BE121">
            <v>0.16385999999999998</v>
          </cell>
          <cell r="BF121">
            <v>0.16791199999999998</v>
          </cell>
          <cell r="BG121">
            <v>0.105862</v>
          </cell>
          <cell r="BH121">
            <v>8.7324999999999986E-2</v>
          </cell>
          <cell r="BI121">
            <v>7.1619999999999989E-2</v>
          </cell>
          <cell r="BJ121">
            <v>6.600099999999999E-2</v>
          </cell>
          <cell r="BK121">
            <v>8.7475999999999998E-2</v>
          </cell>
          <cell r="BL121">
            <v>8.4777999999999992E-2</v>
          </cell>
          <cell r="BM121">
            <v>9.7293999999999992E-2</v>
          </cell>
          <cell r="BN121">
            <v>9.8761000000000002E-2</v>
          </cell>
          <cell r="BO121">
            <v>7.5887999999999997E-2</v>
          </cell>
          <cell r="BP121">
            <v>9.4096377199999998E-2</v>
          </cell>
          <cell r="BQ121">
            <v>7.5891E-2</v>
          </cell>
          <cell r="BR121">
            <v>7.8053999999999998E-2</v>
          </cell>
          <cell r="BS121">
            <v>5.5703999999999997E-2</v>
          </cell>
          <cell r="BT121">
            <v>4.7541E-2</v>
          </cell>
          <cell r="BU121">
            <v>0</v>
          </cell>
          <cell r="BV121">
            <v>0</v>
          </cell>
          <cell r="BW121">
            <v>0</v>
          </cell>
          <cell r="BX121">
            <v>0</v>
          </cell>
          <cell r="BY121">
            <v>0</v>
          </cell>
          <cell r="BZ121">
            <v>0</v>
          </cell>
          <cell r="CA121">
            <v>0</v>
          </cell>
          <cell r="CB121">
            <v>38.034000000000006</v>
          </cell>
          <cell r="CC121">
            <v>24.641384999999996</v>
          </cell>
          <cell r="CD121">
            <v>18.128964</v>
          </cell>
          <cell r="CE121">
            <v>17.160881</v>
          </cell>
          <cell r="CF121">
            <v>20.431000000000001</v>
          </cell>
          <cell r="CG121">
            <v>14.031000000000002</v>
          </cell>
          <cell r="CH121">
            <v>13.308000000000002</v>
          </cell>
          <cell r="CI121">
            <v>12.504999999999999</v>
          </cell>
          <cell r="CJ121">
            <v>11.179</v>
          </cell>
          <cell r="CK121">
            <v>13.457000000000001</v>
          </cell>
          <cell r="CL121">
            <v>15.481</v>
          </cell>
          <cell r="CM121">
            <v>20.065000000000001</v>
          </cell>
          <cell r="CN121">
            <v>21.913</v>
          </cell>
          <cell r="CO121">
            <v>16.998999999999999</v>
          </cell>
          <cell r="CP121">
            <v>18.525717999999998</v>
          </cell>
          <cell r="CQ121">
            <v>17.053000000000001</v>
          </cell>
          <cell r="CR121">
            <v>15.632</v>
          </cell>
          <cell r="CS121">
            <v>11.84</v>
          </cell>
          <cell r="CT121">
            <v>10.449</v>
          </cell>
          <cell r="CU121">
            <v>0</v>
          </cell>
          <cell r="CV121">
            <v>0</v>
          </cell>
          <cell r="CW121">
            <v>0</v>
          </cell>
          <cell r="CX121">
            <v>0</v>
          </cell>
          <cell r="CY121">
            <v>0</v>
          </cell>
          <cell r="CZ121">
            <v>0</v>
          </cell>
          <cell r="DA121">
            <v>0</v>
          </cell>
        </row>
        <row r="138">
          <cell r="BC138">
            <v>4.1909999999999994E-3</v>
          </cell>
          <cell r="BD138">
            <v>1.5093000000000001E-2</v>
          </cell>
          <cell r="BE138">
            <v>4.0260000000000001E-3</v>
          </cell>
          <cell r="BF138">
            <v>1.9889999999999999E-3</v>
          </cell>
          <cell r="BG138">
            <v>0</v>
          </cell>
          <cell r="BH138">
            <v>0</v>
          </cell>
          <cell r="BI138">
            <v>7.2379999999999996E-3</v>
          </cell>
          <cell r="BJ138">
            <v>8.7000000000000001E-5</v>
          </cell>
          <cell r="BK138">
            <v>5.3999999999999998E-5</v>
          </cell>
          <cell r="BL138">
            <v>1.5999999999999999E-5</v>
          </cell>
          <cell r="BM138">
            <v>4.4815999999999995E-2</v>
          </cell>
          <cell r="BN138">
            <v>1.7769999999999998E-2</v>
          </cell>
          <cell r="BO138">
            <v>3.8252166666666665E-3</v>
          </cell>
          <cell r="BP138">
            <v>2.0622999999999999E-2</v>
          </cell>
          <cell r="BQ138">
            <v>6.5279999999999999E-3</v>
          </cell>
          <cell r="BR138">
            <v>3.2239999999999999E-3</v>
          </cell>
          <cell r="BS138">
            <v>0</v>
          </cell>
          <cell r="BT138">
            <v>0</v>
          </cell>
          <cell r="BU138">
            <v>0</v>
          </cell>
          <cell r="BV138">
            <v>0</v>
          </cell>
          <cell r="BW138">
            <v>0</v>
          </cell>
          <cell r="BX138">
            <v>0</v>
          </cell>
          <cell r="BY138">
            <v>0</v>
          </cell>
          <cell r="BZ138">
            <v>0</v>
          </cell>
          <cell r="CA138">
            <v>0</v>
          </cell>
          <cell r="CB138">
            <v>1.591</v>
          </cell>
          <cell r="CC138">
            <v>0.47800000000000004</v>
          </cell>
          <cell r="CD138">
            <v>1.4159999999999999</v>
          </cell>
          <cell r="CE138">
            <v>0.42199999999999999</v>
          </cell>
          <cell r="CF138">
            <v>0.14599999999999999</v>
          </cell>
          <cell r="CG138">
            <v>0</v>
          </cell>
          <cell r="CH138">
            <v>0</v>
          </cell>
          <cell r="CI138">
            <v>0.99144646521488133</v>
          </cell>
          <cell r="CJ138">
            <v>7.1525924621222162E-2</v>
          </cell>
          <cell r="CK138">
            <v>4.1064546004595005E-2</v>
          </cell>
          <cell r="CL138">
            <v>2.2044153517236458E-3</v>
          </cell>
          <cell r="CM138">
            <v>6.0514199999999994</v>
          </cell>
          <cell r="CN138">
            <v>2.5735169999999998</v>
          </cell>
          <cell r="CO138">
            <v>1.1475649999999999</v>
          </cell>
          <cell r="CP138">
            <v>3.3337829999999999</v>
          </cell>
          <cell r="CQ138">
            <v>0.89824099999999996</v>
          </cell>
          <cell r="CR138">
            <v>0.24237499999999998</v>
          </cell>
          <cell r="CS138">
            <v>0</v>
          </cell>
          <cell r="CT138">
            <v>0</v>
          </cell>
          <cell r="CU138">
            <v>0</v>
          </cell>
          <cell r="CV138">
            <v>0</v>
          </cell>
          <cell r="CW138">
            <v>0</v>
          </cell>
          <cell r="CX138">
            <v>0</v>
          </cell>
          <cell r="CY138">
            <v>0</v>
          </cell>
          <cell r="CZ138">
            <v>0</v>
          </cell>
          <cell r="DA138">
            <v>0</v>
          </cell>
        </row>
        <row r="187">
          <cell r="BC187">
            <v>2.5392643000000003E-2</v>
          </cell>
          <cell r="BD187">
            <v>3.8907417999999999E-2</v>
          </cell>
          <cell r="BE187">
            <v>1.5774672E-2</v>
          </cell>
          <cell r="BF187">
            <v>3.5019458000000003E-2</v>
          </cell>
          <cell r="BG187">
            <v>1.9184026E-2</v>
          </cell>
          <cell r="BH187">
            <v>8.9579250000000003E-3</v>
          </cell>
          <cell r="BI187">
            <v>2.6048615599999998E-2</v>
          </cell>
          <cell r="BJ187">
            <v>1.2363665999999999E-2</v>
          </cell>
          <cell r="BK187">
            <v>2.2831499999999998E-3</v>
          </cell>
          <cell r="BL187">
            <v>1.23519424E-2</v>
          </cell>
          <cell r="BM187">
            <v>4.6635999999999997E-2</v>
          </cell>
          <cell r="BN187">
            <v>6.0912999999999995E-2</v>
          </cell>
          <cell r="BO187">
            <v>4.7919281199999997E-2</v>
          </cell>
          <cell r="BP187">
            <v>1.5508430599999999E-2</v>
          </cell>
          <cell r="BQ187">
            <v>3.09345512E-2</v>
          </cell>
          <cell r="BR187">
            <v>1.8329242399999997E-2</v>
          </cell>
          <cell r="BS187">
            <v>4.950903999999999E-3</v>
          </cell>
          <cell r="BT187">
            <v>0</v>
          </cell>
          <cell r="BU187">
            <v>0</v>
          </cell>
          <cell r="BV187">
            <v>0</v>
          </cell>
          <cell r="BW187">
            <v>0</v>
          </cell>
          <cell r="BX187">
            <v>0</v>
          </cell>
          <cell r="BY187">
            <v>0</v>
          </cell>
          <cell r="BZ187">
            <v>0</v>
          </cell>
          <cell r="CA187">
            <v>0</v>
          </cell>
          <cell r="CB187">
            <v>8.9826329999999999</v>
          </cell>
          <cell r="CC187">
            <v>2.6751719999999999</v>
          </cell>
          <cell r="CD187">
            <v>4.6308410000000002</v>
          </cell>
          <cell r="CE187">
            <v>1.9984089999999999</v>
          </cell>
          <cell r="CF187">
            <v>3.4668959999999998</v>
          </cell>
          <cell r="CG187">
            <v>3.6481170000000001</v>
          </cell>
          <cell r="CH187">
            <v>4.4079639999999998</v>
          </cell>
          <cell r="CI187">
            <v>7.8555509999999993</v>
          </cell>
          <cell r="CJ187">
            <v>3.9352869999999998</v>
          </cell>
          <cell r="CK187">
            <v>0.61598999999999993</v>
          </cell>
          <cell r="CL187">
            <v>4.2143299999999995</v>
          </cell>
          <cell r="CM187">
            <v>9.6494149999999994</v>
          </cell>
          <cell r="CN187">
            <v>16.871507999999999</v>
          </cell>
          <cell r="CO187">
            <v>8.3994389999999992</v>
          </cell>
          <cell r="CP187">
            <v>3.7769209999999998</v>
          </cell>
          <cell r="CQ187">
            <v>4.9030239999999994</v>
          </cell>
          <cell r="CR187">
            <v>2.3205899999999997</v>
          </cell>
          <cell r="CS187">
            <v>0.60169799999999996</v>
          </cell>
          <cell r="CT187">
            <v>0</v>
          </cell>
          <cell r="CU187">
            <v>0</v>
          </cell>
          <cell r="CV187">
            <v>0</v>
          </cell>
          <cell r="CW187">
            <v>0</v>
          </cell>
          <cell r="CX187">
            <v>0</v>
          </cell>
          <cell r="CY187">
            <v>0</v>
          </cell>
          <cell r="CZ187">
            <v>0</v>
          </cell>
          <cell r="DA187">
            <v>0</v>
          </cell>
        </row>
        <row r="228">
          <cell r="BC228">
            <v>2.9513999999999999E-2</v>
          </cell>
          <cell r="BD228">
            <v>2.9983200000000002E-2</v>
          </cell>
          <cell r="BE228">
            <v>3.5477000000000002E-2</v>
          </cell>
          <cell r="BF228">
            <v>4.3115000000000001E-2</v>
          </cell>
          <cell r="BG228">
            <v>3.3429969599999998E-2</v>
          </cell>
          <cell r="BH228">
            <v>1.4713854E-2</v>
          </cell>
          <cell r="BI228">
            <v>1.3781443399999999E-2</v>
          </cell>
          <cell r="BJ228">
            <v>1.6061753199999997E-2</v>
          </cell>
          <cell r="BK228">
            <v>1.9483541799999997E-2</v>
          </cell>
          <cell r="BL228">
            <v>3.5680836399999999E-2</v>
          </cell>
          <cell r="BM228">
            <v>5.3887599999999994E-2</v>
          </cell>
          <cell r="BN228">
            <v>6.0310782E-2</v>
          </cell>
          <cell r="BO228">
            <v>2.3226999999999998E-2</v>
          </cell>
          <cell r="BP228">
            <v>4.4010000000000001E-2</v>
          </cell>
          <cell r="BQ228">
            <v>4.1673999999999996E-2</v>
          </cell>
          <cell r="BR228">
            <v>3.7561999999999998E-2</v>
          </cell>
          <cell r="BS228">
            <v>1.6049999999999998E-2</v>
          </cell>
          <cell r="BT228">
            <v>1.6784999999999998E-2</v>
          </cell>
          <cell r="BU228">
            <v>0</v>
          </cell>
          <cell r="BV228">
            <v>0</v>
          </cell>
          <cell r="BW228">
            <v>0</v>
          </cell>
          <cell r="BX228">
            <v>0</v>
          </cell>
          <cell r="BY228">
            <v>0</v>
          </cell>
          <cell r="BZ228">
            <v>0</v>
          </cell>
          <cell r="CA228">
            <v>0</v>
          </cell>
          <cell r="CB228">
            <v>4.090297790585975</v>
          </cell>
          <cell r="CC228">
            <v>2.6416568047337279</v>
          </cell>
          <cell r="CD228">
            <v>2.9569999999999999</v>
          </cell>
          <cell r="CE228">
            <v>4.0060000000000002</v>
          </cell>
          <cell r="CF228">
            <v>5.5140000000000002</v>
          </cell>
          <cell r="CG228">
            <v>4.2989553421152564</v>
          </cell>
          <cell r="CH228">
            <v>2.0371795616847708</v>
          </cell>
          <cell r="CI228">
            <v>1.879497680384127</v>
          </cell>
          <cell r="CJ228">
            <v>4.128879883834089</v>
          </cell>
          <cell r="CK228">
            <v>3.5574774716601736</v>
          </cell>
          <cell r="CL228">
            <v>7.4193136353430909</v>
          </cell>
          <cell r="CM228">
            <v>10.797133919620851</v>
          </cell>
          <cell r="CN228">
            <v>14.210347288613397</v>
          </cell>
          <cell r="CO228">
            <v>4.4719999999999995</v>
          </cell>
          <cell r="CP228">
            <v>10.686</v>
          </cell>
          <cell r="CQ228">
            <v>9.2409999999999997</v>
          </cell>
          <cell r="CR228">
            <v>7.4270909999999999</v>
          </cell>
          <cell r="CS228">
            <v>6.819</v>
          </cell>
          <cell r="CT228">
            <v>4.4000000000000004</v>
          </cell>
          <cell r="CU228">
            <v>0</v>
          </cell>
          <cell r="CV228">
            <v>0</v>
          </cell>
          <cell r="CW228">
            <v>0</v>
          </cell>
          <cell r="CX228">
            <v>0</v>
          </cell>
          <cell r="CY228">
            <v>0</v>
          </cell>
          <cell r="CZ228">
            <v>0</v>
          </cell>
          <cell r="DA228">
            <v>0</v>
          </cell>
        </row>
        <row r="231">
          <cell r="BC231">
            <v>0</v>
          </cell>
          <cell r="BD231">
            <v>1.8467000000000001E-2</v>
          </cell>
          <cell r="BE231">
            <v>2.5769E-2</v>
          </cell>
          <cell r="BF231">
            <v>2.5718000000000001E-2</v>
          </cell>
          <cell r="BG231">
            <v>5.364344857792791E-2</v>
          </cell>
          <cell r="BH231">
            <v>2.6619E-2</v>
          </cell>
          <cell r="BI231">
            <v>1.8134999999999998E-2</v>
          </cell>
          <cell r="BJ231">
            <v>3.3123E-2</v>
          </cell>
          <cell r="BK231">
            <v>1.1622E-2</v>
          </cell>
          <cell r="BL231">
            <v>5.8791879999999994E-4</v>
          </cell>
          <cell r="BM231">
            <v>7.2839999999999997E-3</v>
          </cell>
          <cell r="BN231">
            <v>9.193999999999999E-3</v>
          </cell>
          <cell r="BO231">
            <v>0</v>
          </cell>
          <cell r="BP231">
            <v>0</v>
          </cell>
          <cell r="BQ231">
            <v>0</v>
          </cell>
          <cell r="BR231">
            <v>0</v>
          </cell>
          <cell r="BS231">
            <v>3.120415E-4</v>
          </cell>
          <cell r="BT231">
            <v>0</v>
          </cell>
          <cell r="BU231">
            <v>0</v>
          </cell>
          <cell r="BV231">
            <v>0</v>
          </cell>
          <cell r="BW231">
            <v>0</v>
          </cell>
          <cell r="BX231">
            <v>0</v>
          </cell>
          <cell r="BY231">
            <v>0</v>
          </cell>
          <cell r="BZ231">
            <v>0</v>
          </cell>
          <cell r="CA231">
            <v>0</v>
          </cell>
          <cell r="CB231">
            <v>1.6240000000000001</v>
          </cell>
          <cell r="CC231">
            <v>0</v>
          </cell>
          <cell r="CD231">
            <v>2.8679999999999999</v>
          </cell>
          <cell r="CE231">
            <v>3.66</v>
          </cell>
          <cell r="CF231">
            <v>3.73</v>
          </cell>
          <cell r="CG231">
            <v>9.3710876028211612</v>
          </cell>
          <cell r="CH231">
            <v>4.7732026334988751</v>
          </cell>
          <cell r="CI231">
            <v>4.6573475058330036</v>
          </cell>
          <cell r="CJ231">
            <v>7.2838601783290056</v>
          </cell>
          <cell r="CK231">
            <v>2.1489626945545357</v>
          </cell>
          <cell r="CL231">
            <v>0.20811414702313091</v>
          </cell>
          <cell r="CM231">
            <v>1.7596363111717856</v>
          </cell>
          <cell r="CN231">
            <v>3.484397368944069</v>
          </cell>
          <cell r="CO231">
            <v>0</v>
          </cell>
          <cell r="CP231">
            <v>0</v>
          </cell>
          <cell r="CQ231">
            <v>0</v>
          </cell>
          <cell r="CR231">
            <v>0</v>
          </cell>
          <cell r="CS231">
            <v>1.8385217324849535E-2</v>
          </cell>
          <cell r="CT231">
            <v>0</v>
          </cell>
          <cell r="CU231">
            <v>0</v>
          </cell>
          <cell r="CV231">
            <v>0</v>
          </cell>
          <cell r="CW231">
            <v>0</v>
          </cell>
          <cell r="CX231">
            <v>0</v>
          </cell>
          <cell r="CY231">
            <v>0</v>
          </cell>
          <cell r="CZ231">
            <v>0</v>
          </cell>
          <cell r="DA231">
            <v>0</v>
          </cell>
        </row>
        <row r="253">
          <cell r="BC253">
            <v>9.0886866666666666E-3</v>
          </cell>
          <cell r="BD253">
            <v>0</v>
          </cell>
          <cell r="BE253">
            <v>6.8517071999999998E-2</v>
          </cell>
          <cell r="BF253">
            <v>0.13631099999999999</v>
          </cell>
          <cell r="BG253">
            <v>0.10517267222222222</v>
          </cell>
          <cell r="BH253">
            <v>4.7342005E-2</v>
          </cell>
          <cell r="BI253">
            <v>9.0320363636363643E-2</v>
          </cell>
          <cell r="BJ253">
            <v>8.036576956521739E-2</v>
          </cell>
          <cell r="BK253">
            <v>5.0483911111111113E-2</v>
          </cell>
          <cell r="BL253">
            <v>4.4576904761904762E-2</v>
          </cell>
          <cell r="BM253">
            <v>7.1514873913043481E-2</v>
          </cell>
          <cell r="BN253">
            <v>7.9946000000000003E-2</v>
          </cell>
          <cell r="BO253">
            <v>5.2772082608695647E-2</v>
          </cell>
          <cell r="BP253">
            <v>5.3256662500000003E-2</v>
          </cell>
          <cell r="BQ253">
            <v>7.4850404166666662E-2</v>
          </cell>
          <cell r="BR253">
            <v>0.15570947499999999</v>
          </cell>
          <cell r="BS253">
            <v>0.11676803500000001</v>
          </cell>
          <cell r="BT253">
            <v>0</v>
          </cell>
          <cell r="BU253">
            <v>0</v>
          </cell>
          <cell r="BV253">
            <v>0</v>
          </cell>
          <cell r="BW253">
            <v>0</v>
          </cell>
          <cell r="BX253">
            <v>0</v>
          </cell>
          <cell r="BY253">
            <v>0</v>
          </cell>
          <cell r="BZ253">
            <v>0</v>
          </cell>
          <cell r="CA253">
            <v>0</v>
          </cell>
          <cell r="CB253">
            <v>0</v>
          </cell>
          <cell r="CC253">
            <v>1.3633029999999999</v>
          </cell>
          <cell r="CD253">
            <v>0</v>
          </cell>
          <cell r="CE253">
            <v>9.158123999999999</v>
          </cell>
          <cell r="CF253">
            <v>18.300920999999999</v>
          </cell>
          <cell r="CG253">
            <v>18.931080999999999</v>
          </cell>
          <cell r="CH253">
            <v>9.4684010000000001</v>
          </cell>
          <cell r="CI253">
            <v>19.870480000000001</v>
          </cell>
          <cell r="CJ253">
            <v>18.484127000000001</v>
          </cell>
          <cell r="CK253">
            <v>9.0871040000000001</v>
          </cell>
          <cell r="CL253">
            <v>9.3611500000000003</v>
          </cell>
          <cell r="CM253">
            <v>16.448421</v>
          </cell>
          <cell r="CN253">
            <v>15.104996</v>
          </cell>
          <cell r="CO253">
            <v>12.137578999999999</v>
          </cell>
          <cell r="CP253">
            <v>12.781599</v>
          </cell>
          <cell r="CQ253">
            <v>17.964096999999999</v>
          </cell>
          <cell r="CR253">
            <v>31.141894999999998</v>
          </cell>
          <cell r="CS253">
            <v>23.353607</v>
          </cell>
          <cell r="CT253">
            <v>0</v>
          </cell>
          <cell r="CU253">
            <v>0</v>
          </cell>
          <cell r="CV253">
            <v>0</v>
          </cell>
          <cell r="CW253">
            <v>0</v>
          </cell>
          <cell r="CX253">
            <v>0</v>
          </cell>
          <cell r="CY253">
            <v>0</v>
          </cell>
          <cell r="CZ253">
            <v>0</v>
          </cell>
          <cell r="DA253">
            <v>0</v>
          </cell>
        </row>
        <row r="263">
          <cell r="B263">
            <v>2.02</v>
          </cell>
          <cell r="C263">
            <v>1.5149999999999999</v>
          </cell>
          <cell r="D263">
            <v>1.8000000000000003</v>
          </cell>
          <cell r="E263">
            <v>2.0172232079999999</v>
          </cell>
          <cell r="F263">
            <v>2.0121349999999998</v>
          </cell>
          <cell r="G263">
            <v>2.27</v>
          </cell>
          <cell r="H263">
            <v>2.653</v>
          </cell>
          <cell r="I263">
            <v>2.8159999999999998</v>
          </cell>
          <cell r="J263">
            <v>2.512</v>
          </cell>
          <cell r="K263">
            <v>2.0670000000000002</v>
          </cell>
          <cell r="L263">
            <v>2.9990000000000001</v>
          </cell>
          <cell r="M263">
            <v>3.5260000000000002</v>
          </cell>
          <cell r="N263">
            <v>3.1480000000000001</v>
          </cell>
          <cell r="O263">
            <v>3.3170000000000002</v>
          </cell>
          <cell r="P263">
            <v>3.7930000000000001</v>
          </cell>
          <cell r="Q263">
            <v>3.8679999999999999</v>
          </cell>
          <cell r="R263">
            <v>3.6550000000000002</v>
          </cell>
          <cell r="S263">
            <v>0</v>
          </cell>
          <cell r="T263">
            <v>0</v>
          </cell>
          <cell r="U263">
            <v>0</v>
          </cell>
          <cell r="V263">
            <v>0</v>
          </cell>
          <cell r="W263">
            <v>0</v>
          </cell>
          <cell r="X263">
            <v>0</v>
          </cell>
          <cell r="Y263">
            <v>0</v>
          </cell>
          <cell r="Z263">
            <v>0</v>
          </cell>
          <cell r="AA263">
            <v>0</v>
          </cell>
          <cell r="AB263">
            <v>101.86874293333334</v>
          </cell>
          <cell r="AC263">
            <v>70.183360153333325</v>
          </cell>
          <cell r="AD263">
            <v>92.58937233333333</v>
          </cell>
          <cell r="AE263">
            <v>104.18791033333332</v>
          </cell>
          <cell r="AF263">
            <v>121.23642799999999</v>
          </cell>
          <cell r="AG263">
            <v>130.13966103333334</v>
          </cell>
          <cell r="AH263">
            <v>160.98735616666664</v>
          </cell>
          <cell r="AI263">
            <v>192.08090266666665</v>
          </cell>
          <cell r="AJ263">
            <v>171.10206223333333</v>
          </cell>
          <cell r="AK263">
            <v>160.03227033333332</v>
          </cell>
          <cell r="AL263">
            <v>263.72137299999997</v>
          </cell>
          <cell r="AM263">
            <v>312.78924326666669</v>
          </cell>
          <cell r="AN263">
            <v>285.59094249999998</v>
          </cell>
          <cell r="AO263">
            <v>319.59439200000003</v>
          </cell>
          <cell r="AP263">
            <v>385.84220416666665</v>
          </cell>
          <cell r="AQ263">
            <v>373.99723050000006</v>
          </cell>
          <cell r="AR263">
            <v>342.35592200000002</v>
          </cell>
          <cell r="AS263">
            <v>0</v>
          </cell>
          <cell r="AT263">
            <v>0</v>
          </cell>
          <cell r="AU263">
            <v>0</v>
          </cell>
          <cell r="AV263">
            <v>0</v>
          </cell>
          <cell r="AW263">
            <v>0</v>
          </cell>
          <cell r="AX263">
            <v>0</v>
          </cell>
          <cell r="AY263">
            <v>0</v>
          </cell>
          <cell r="AZ263">
            <v>0</v>
          </cell>
          <cell r="BA263">
            <v>0</v>
          </cell>
          <cell r="BB263">
            <v>1.9404234434000001</v>
          </cell>
          <cell r="BC263">
            <v>1.6303631046666667</v>
          </cell>
          <cell r="BD263">
            <v>1.8600420779999998</v>
          </cell>
          <cell r="BE263">
            <v>2.0884831735500002</v>
          </cell>
          <cell r="BF263">
            <v>2.2090847473999999</v>
          </cell>
          <cell r="BG263">
            <v>2.4073355564001506</v>
          </cell>
          <cell r="BH263">
            <v>2.4673977854000002</v>
          </cell>
          <cell r="BI263">
            <v>2.8008194226363639</v>
          </cell>
          <cell r="BJ263">
            <v>2.6234587087652175</v>
          </cell>
          <cell r="BK263">
            <v>1.9429713062444443</v>
          </cell>
          <cell r="BL263">
            <v>2.8311456023619046</v>
          </cell>
          <cell r="BM263">
            <v>3.3774824739130427</v>
          </cell>
          <cell r="BN263">
            <v>3.0499483216666667</v>
          </cell>
          <cell r="BO263">
            <v>3.1229531571420281</v>
          </cell>
          <cell r="BP263">
            <v>3.943368139013014</v>
          </cell>
          <cell r="BQ263">
            <v>3.6654072869614271</v>
          </cell>
          <cell r="BR263">
            <v>3.7324610173797939</v>
          </cell>
          <cell r="BS263">
            <v>2.9083169739930801</v>
          </cell>
          <cell r="BT263">
            <v>3.1776281959999992</v>
          </cell>
          <cell r="BU263">
            <v>0</v>
          </cell>
          <cell r="BV263">
            <v>0</v>
          </cell>
          <cell r="BW263">
            <v>0</v>
          </cell>
          <cell r="BX263">
            <v>0</v>
          </cell>
          <cell r="BY263">
            <v>0</v>
          </cell>
          <cell r="BZ263">
            <v>0</v>
          </cell>
          <cell r="CA263">
            <v>0</v>
          </cell>
          <cell r="CB263">
            <v>251.16710683219279</v>
          </cell>
          <cell r="CC263">
            <v>180.54870225998141</v>
          </cell>
          <cell r="CD263">
            <v>201.96604725929569</v>
          </cell>
          <cell r="CE263">
            <v>237.97863916473074</v>
          </cell>
          <cell r="CF263">
            <v>320.24236871794113</v>
          </cell>
          <cell r="CG263">
            <v>363.04034422614671</v>
          </cell>
          <cell r="CH263">
            <v>425.49013591453706</v>
          </cell>
          <cell r="CI263">
            <v>526.01641172434665</v>
          </cell>
          <cell r="CJ263">
            <v>521.12848556351935</v>
          </cell>
          <cell r="CK263">
            <v>342.52041557109243</v>
          </cell>
          <cell r="CL263">
            <v>586.05025873734633</v>
          </cell>
          <cell r="CM263">
            <v>740.82520164910261</v>
          </cell>
          <cell r="CN263">
            <v>649.56175799995253</v>
          </cell>
          <cell r="CO263">
            <v>737.66486663497074</v>
          </cell>
          <cell r="CP263">
            <v>966.51117212599729</v>
          </cell>
          <cell r="CQ263">
            <v>822.07093407116236</v>
          </cell>
          <cell r="CR263">
            <v>702.45385755384245</v>
          </cell>
          <cell r="CS263">
            <v>704.46676679366317</v>
          </cell>
          <cell r="CT263">
            <v>884.59292236093245</v>
          </cell>
          <cell r="CU263">
            <v>0</v>
          </cell>
          <cell r="CV263">
            <v>0</v>
          </cell>
          <cell r="CW263">
            <v>0</v>
          </cell>
          <cell r="CX263">
            <v>0</v>
          </cell>
          <cell r="CY263">
            <v>0</v>
          </cell>
          <cell r="CZ263">
            <v>0</v>
          </cell>
          <cell r="DA263">
            <v>0</v>
          </cell>
        </row>
        <row r="264">
          <cell r="BB264">
            <v>4.1999999999999988E-6</v>
          </cell>
          <cell r="BC264">
            <v>1.7E-5</v>
          </cell>
          <cell r="BD264">
            <v>9.7999999999999972E-7</v>
          </cell>
          <cell r="BE264">
            <v>9.5199999999999969E-6</v>
          </cell>
          <cell r="BF264">
            <v>0</v>
          </cell>
          <cell r="BG264">
            <v>1.6543999999999999E-4</v>
          </cell>
          <cell r="BH264">
            <v>0</v>
          </cell>
          <cell r="BI264">
            <v>6.2000000000000003E-5</v>
          </cell>
          <cell r="BJ264">
            <v>1.3652E-4</v>
          </cell>
          <cell r="BK264">
            <v>1.7299999999999998E-4</v>
          </cell>
          <cell r="BL264">
            <v>0</v>
          </cell>
          <cell r="BM264">
            <v>0</v>
          </cell>
          <cell r="BN264">
            <v>0</v>
          </cell>
          <cell r="BO264">
            <v>0</v>
          </cell>
          <cell r="BP264">
            <v>0</v>
          </cell>
          <cell r="BQ264">
            <v>1.4115999999999998E-4</v>
          </cell>
          <cell r="BR264">
            <v>2.5479999999999997E-5</v>
          </cell>
          <cell r="BS264">
            <v>1.0219999999999999E-5</v>
          </cell>
          <cell r="BT264">
            <v>0</v>
          </cell>
          <cell r="BU264">
            <v>0</v>
          </cell>
          <cell r="BV264">
            <v>0</v>
          </cell>
          <cell r="BW264">
            <v>0</v>
          </cell>
          <cell r="BX264">
            <v>0</v>
          </cell>
          <cell r="BY264">
            <v>0</v>
          </cell>
          <cell r="BZ264">
            <v>0</v>
          </cell>
          <cell r="CA264">
            <v>0</v>
          </cell>
          <cell r="CB264">
            <v>6.3082767900000001E-3</v>
          </cell>
          <cell r="CC264">
            <v>1.0559124E-2</v>
          </cell>
          <cell r="CD264">
            <v>3.0193007999999998E-3</v>
          </cell>
          <cell r="CE264">
            <v>2.7494947200000001E-2</v>
          </cell>
          <cell r="CF264">
            <v>0</v>
          </cell>
          <cell r="CG264">
            <v>3.1814125200000001E-2</v>
          </cell>
          <cell r="CH264">
            <v>0</v>
          </cell>
          <cell r="CI264">
            <v>3.7973814000000002E-2</v>
          </cell>
          <cell r="CJ264">
            <v>0.17668867480000003</v>
          </cell>
          <cell r="CK264">
            <v>9.7536969200000004E-2</v>
          </cell>
          <cell r="CL264">
            <v>0</v>
          </cell>
          <cell r="CM264">
            <v>0</v>
          </cell>
          <cell r="CN264">
            <v>0</v>
          </cell>
          <cell r="CO264">
            <v>0</v>
          </cell>
          <cell r="CP264">
            <v>0</v>
          </cell>
          <cell r="CQ264">
            <v>0.11235906499999999</v>
          </cell>
          <cell r="CR264">
            <v>6.2534315499999993E-2</v>
          </cell>
          <cell r="CS264">
            <v>2.4977666999999999E-2</v>
          </cell>
          <cell r="CT264">
            <v>0</v>
          </cell>
          <cell r="CU264">
            <v>0</v>
          </cell>
          <cell r="CV264">
            <v>0</v>
          </cell>
          <cell r="CW264">
            <v>0</v>
          </cell>
          <cell r="CX264">
            <v>0</v>
          </cell>
          <cell r="CY264">
            <v>0</v>
          </cell>
          <cell r="CZ264">
            <v>0</v>
          </cell>
          <cell r="DA264">
            <v>0</v>
          </cell>
        </row>
        <row r="266">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9.7780000000000002E-3</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1.6293323296666666</v>
          </cell>
          <cell r="BD267">
            <v>1.8598055659999999</v>
          </cell>
          <cell r="BE267">
            <v>2.0881737440000001</v>
          </cell>
          <cell r="BF267">
            <v>2.042995458</v>
          </cell>
          <cell r="BG267">
            <v>2.3791311164001501</v>
          </cell>
          <cell r="BH267">
            <v>2.4312437854</v>
          </cell>
          <cell r="BI267">
            <v>2.7281964226363637</v>
          </cell>
          <cell r="BJ267">
            <v>2.5294971887652173</v>
          </cell>
          <cell r="BK267">
            <v>1.8704433062444441</v>
          </cell>
          <cell r="BL267">
            <v>2.7074996023619047</v>
          </cell>
          <cell r="BM267">
            <v>3.2357074739130427</v>
          </cell>
          <cell r="BN267">
            <v>2.9768723216666673</v>
          </cell>
          <cell r="BO267">
            <v>3.0134641571420282</v>
          </cell>
          <cell r="BP267">
            <v>3.7342741390130141</v>
          </cell>
          <cell r="BQ267">
            <v>3.4156611269614272</v>
          </cell>
          <cell r="BR267">
            <v>3.5797015373797936</v>
          </cell>
          <cell r="BS267">
            <v>2.78587075399308</v>
          </cell>
          <cell r="BT267">
            <v>3.1052981959999992</v>
          </cell>
          <cell r="BU267">
            <v>0</v>
          </cell>
          <cell r="BV267">
            <v>0</v>
          </cell>
          <cell r="BW267">
            <v>0</v>
          </cell>
          <cell r="BX267">
            <v>0</v>
          </cell>
          <cell r="BY267">
            <v>0</v>
          </cell>
          <cell r="BZ267">
            <v>0</v>
          </cell>
          <cell r="CA267">
            <v>0</v>
          </cell>
          <cell r="CB267">
            <v>250.45246955540279</v>
          </cell>
          <cell r="CC267">
            <v>180.0865321359814</v>
          </cell>
          <cell r="CD267">
            <v>201.83470295849568</v>
          </cell>
          <cell r="CE267">
            <v>237.78815721753071</v>
          </cell>
          <cell r="CF267">
            <v>263.95984471794111</v>
          </cell>
          <cell r="CG267">
            <v>356.16047210094672</v>
          </cell>
          <cell r="CH267">
            <v>409.95595391453708</v>
          </cell>
          <cell r="CI267">
            <v>494.3124909103467</v>
          </cell>
          <cell r="CJ267">
            <v>476.84049888871942</v>
          </cell>
          <cell r="CK267">
            <v>310.63335160189246</v>
          </cell>
          <cell r="CL267">
            <v>526.57733073734641</v>
          </cell>
          <cell r="CM267">
            <v>677.26786664910264</v>
          </cell>
          <cell r="CN267">
            <v>613.74618599995256</v>
          </cell>
          <cell r="CO267">
            <v>683.27654663497071</v>
          </cell>
          <cell r="CP267">
            <v>858.61433312599729</v>
          </cell>
          <cell r="CQ267">
            <v>720.06587400616229</v>
          </cell>
          <cell r="CR267">
            <v>638.25908023834245</v>
          </cell>
          <cell r="CS267">
            <v>645.03250512666318</v>
          </cell>
          <cell r="CT267">
            <v>843.01292236093241</v>
          </cell>
          <cell r="CU267">
            <v>0</v>
          </cell>
          <cell r="CV267">
            <v>0</v>
          </cell>
          <cell r="CW267">
            <v>0</v>
          </cell>
          <cell r="CX267">
            <v>0</v>
          </cell>
          <cell r="CY267">
            <v>0</v>
          </cell>
          <cell r="CZ267">
            <v>0</v>
          </cell>
          <cell r="DA267">
            <v>0</v>
          </cell>
        </row>
        <row r="268">
          <cell r="BC268">
            <v>0</v>
          </cell>
          <cell r="BD268">
            <v>0</v>
          </cell>
          <cell r="BE268">
            <v>0</v>
          </cell>
          <cell r="BF268">
            <v>0</v>
          </cell>
          <cell r="BG268">
            <v>0</v>
          </cell>
          <cell r="BH268">
            <v>1.7E-5</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4.6359999999999998E-2</v>
          </cell>
          <cell r="CC268">
            <v>0</v>
          </cell>
          <cell r="CD268">
            <v>0</v>
          </cell>
          <cell r="CE268">
            <v>0</v>
          </cell>
          <cell r="CF268">
            <v>0</v>
          </cell>
          <cell r="CG268">
            <v>0</v>
          </cell>
          <cell r="CH268">
            <v>8.4309999999999993E-3</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0">
        <row r="15">
          <cell r="BC15">
            <v>1.7864402556000001E-2</v>
          </cell>
          <cell r="BD15">
            <v>2.4879930712000002E-2</v>
          </cell>
          <cell r="BE15">
            <v>2.5485586945000003E-2</v>
          </cell>
          <cell r="BF15">
            <v>4.0089140000000009E-2</v>
          </cell>
          <cell r="BG15">
            <v>3.0303000000000004E-2</v>
          </cell>
          <cell r="BH15">
            <v>2.6160679999999999E-2</v>
          </cell>
          <cell r="BI15">
            <v>2.3263240000000001E-2</v>
          </cell>
          <cell r="BJ15">
            <v>2.0085519999999999E-2</v>
          </cell>
          <cell r="BK15">
            <v>1.0452260000000001E-2</v>
          </cell>
          <cell r="BL15">
            <v>8.9780600000000012E-3</v>
          </cell>
          <cell r="BM15">
            <v>9.2856399999999995E-3</v>
          </cell>
          <cell r="BN15">
            <v>4.1896400000000006E-3</v>
          </cell>
          <cell r="BO15">
            <v>3.9603199999999998E-3</v>
          </cell>
          <cell r="BP15">
            <v>3.09764E-3</v>
          </cell>
          <cell r="BQ15">
            <v>2.27136E-3</v>
          </cell>
          <cell r="BR15">
            <v>3.6436400000000001E-3</v>
          </cell>
          <cell r="BS15">
            <v>2.0420399999999997E-3</v>
          </cell>
          <cell r="BT15">
            <v>0</v>
          </cell>
          <cell r="BU15">
            <v>0</v>
          </cell>
          <cell r="BV15">
            <v>0</v>
          </cell>
          <cell r="BW15">
            <v>0</v>
          </cell>
          <cell r="BX15">
            <v>0</v>
          </cell>
          <cell r="BY15">
            <v>0</v>
          </cell>
          <cell r="BZ15">
            <v>0</v>
          </cell>
          <cell r="CA15">
            <v>0</v>
          </cell>
          <cell r="CB15">
            <v>4.3990709999999993</v>
          </cell>
          <cell r="CC15">
            <v>4.1054139999999997</v>
          </cell>
          <cell r="CD15">
            <v>5.1494109999999997</v>
          </cell>
          <cell r="CE15">
            <v>7.4912199999999993</v>
          </cell>
          <cell r="CF15">
            <v>8.9556999999999984</v>
          </cell>
          <cell r="CG15">
            <v>7.6661959999999993</v>
          </cell>
          <cell r="CH15">
            <v>7.0971630000000001</v>
          </cell>
          <cell r="CI15">
            <v>6.807601</v>
          </cell>
          <cell r="CJ15">
            <v>6.8863919999999998</v>
          </cell>
          <cell r="CK15">
            <v>4.0684119999999995</v>
          </cell>
          <cell r="CL15">
            <v>3.6686299999999998</v>
          </cell>
          <cell r="CM15">
            <v>4.3584109999999994</v>
          </cell>
          <cell r="CN15">
            <v>2.2551839999999999</v>
          </cell>
          <cell r="CO15">
            <v>1.929454</v>
          </cell>
          <cell r="CP15">
            <v>1.6406229999999999</v>
          </cell>
          <cell r="CQ15">
            <v>1.0454019999999999</v>
          </cell>
          <cell r="CR15">
            <v>1.6551199999999999</v>
          </cell>
          <cell r="CS15">
            <v>1.0465249999999999</v>
          </cell>
          <cell r="CT15">
            <v>0</v>
          </cell>
          <cell r="CU15">
            <v>0</v>
          </cell>
          <cell r="CV15">
            <v>0</v>
          </cell>
          <cell r="CW15">
            <v>0</v>
          </cell>
          <cell r="CX15">
            <v>0</v>
          </cell>
          <cell r="CY15">
            <v>0</v>
          </cell>
          <cell r="CZ15">
            <v>0</v>
          </cell>
          <cell r="DA15">
            <v>0</v>
          </cell>
        </row>
        <row r="47">
          <cell r="BB47">
            <v>3.1103799999999998E-3</v>
          </cell>
          <cell r="BC47">
            <v>0</v>
          </cell>
          <cell r="BD47">
            <v>3.3233199999999998E-3</v>
          </cell>
          <cell r="BE47">
            <v>2.7063400000000002E-3</v>
          </cell>
          <cell r="BF47">
            <v>1.64346E-3</v>
          </cell>
          <cell r="BG47">
            <v>2.7117999999999999E-3</v>
          </cell>
          <cell r="BH47">
            <v>1.26672E-2</v>
          </cell>
          <cell r="BI47">
            <v>9.7625710000000011E-3</v>
          </cell>
          <cell r="BJ47">
            <v>8.4539000000000003E-3</v>
          </cell>
          <cell r="BK47">
            <v>1.1714254066666667E-2</v>
          </cell>
          <cell r="BL47">
            <v>1.2044760000000002E-2</v>
          </cell>
          <cell r="BM47">
            <v>9.9463000000000017E-3</v>
          </cell>
          <cell r="BN47">
            <v>4.8320393333333338E-3</v>
          </cell>
          <cell r="BO47">
            <v>8.9107200000000004E-3</v>
          </cell>
          <cell r="BP47">
            <v>1.8025016148874466E-2</v>
          </cell>
          <cell r="BQ47">
            <v>1.7550444983557692E-2</v>
          </cell>
          <cell r="BR47">
            <v>1.0409794402643426E-2</v>
          </cell>
          <cell r="BS47">
            <v>1.0097440346698329E-2</v>
          </cell>
          <cell r="BT47">
            <v>3.9905819999999995E-3</v>
          </cell>
          <cell r="BU47">
            <v>0</v>
          </cell>
          <cell r="BV47">
            <v>0</v>
          </cell>
          <cell r="BW47">
            <v>0</v>
          </cell>
          <cell r="BX47">
            <v>0</v>
          </cell>
          <cell r="BY47">
            <v>0</v>
          </cell>
          <cell r="BZ47">
            <v>0</v>
          </cell>
          <cell r="CA47">
            <v>0</v>
          </cell>
          <cell r="CB47">
            <v>0.405806</v>
          </cell>
          <cell r="CC47">
            <v>0</v>
          </cell>
          <cell r="CD47">
            <v>0.50875999999999999</v>
          </cell>
          <cell r="CE47">
            <v>0.54300000000000004</v>
          </cell>
          <cell r="CF47">
            <v>0.22900000000000001</v>
          </cell>
          <cell r="CG47">
            <v>0.65</v>
          </cell>
          <cell r="CH47">
            <v>2.4294409999999997</v>
          </cell>
          <cell r="CI47">
            <v>2.2076340000000001</v>
          </cell>
          <cell r="CJ47">
            <v>3.5817639999999997</v>
          </cell>
          <cell r="CK47">
            <v>5.5617830000000001</v>
          </cell>
          <cell r="CL47">
            <v>5.9365129999999997</v>
          </cell>
          <cell r="CM47">
            <v>3.6208990000000001</v>
          </cell>
          <cell r="CN47">
            <v>1.3094079999999999</v>
          </cell>
          <cell r="CO47">
            <v>2.7711270000000008</v>
          </cell>
          <cell r="CP47">
            <v>4.8230820000000003</v>
          </cell>
          <cell r="CQ47">
            <v>5.1000339999999991</v>
          </cell>
          <cell r="CR47">
            <v>3.2774209999999999</v>
          </cell>
          <cell r="CS47">
            <v>2.9535</v>
          </cell>
          <cell r="CT47">
            <v>2.9208479999999999</v>
          </cell>
          <cell r="CU47">
            <v>0</v>
          </cell>
          <cell r="CV47">
            <v>0</v>
          </cell>
          <cell r="CW47">
            <v>0</v>
          </cell>
          <cell r="CX47">
            <v>0</v>
          </cell>
          <cell r="CY47">
            <v>0</v>
          </cell>
          <cell r="CZ47">
            <v>0</v>
          </cell>
          <cell r="DA47">
            <v>0</v>
          </cell>
        </row>
        <row r="228">
          <cell r="BC228">
            <v>3.5835799999999998E-3</v>
          </cell>
          <cell r="BD228">
            <v>1.28856E-3</v>
          </cell>
          <cell r="BE228">
            <v>2.3514400000000002E-3</v>
          </cell>
          <cell r="BF228">
            <v>6.7358200000000009E-3</v>
          </cell>
          <cell r="BG228">
            <v>1.2821654300000001E-2</v>
          </cell>
          <cell r="BH228">
            <v>2.2272028324E-2</v>
          </cell>
          <cell r="BI228">
            <v>2.8532853075999998E-2</v>
          </cell>
          <cell r="BJ228">
            <v>2.3894779999999997E-2</v>
          </cell>
          <cell r="BK228">
            <v>1.2159419999999999E-2</v>
          </cell>
          <cell r="BL228">
            <v>1.571388E-2</v>
          </cell>
          <cell r="BM228">
            <v>2.1742812E-2</v>
          </cell>
          <cell r="BN228">
            <v>9.5950400000000009E-3</v>
          </cell>
          <cell r="BO228">
            <v>1.7080700000000001E-2</v>
          </cell>
          <cell r="BP228">
            <v>2.001636E-2</v>
          </cell>
          <cell r="BQ228">
            <v>1.557192E-2</v>
          </cell>
          <cell r="BR228">
            <v>1.834742E-2</v>
          </cell>
          <cell r="BS228">
            <v>1.522248E-2</v>
          </cell>
          <cell r="BT228">
            <v>7.5002200000000002E-3</v>
          </cell>
          <cell r="BU228">
            <v>0</v>
          </cell>
          <cell r="BV228">
            <v>0</v>
          </cell>
          <cell r="BW228">
            <v>0</v>
          </cell>
          <cell r="BX228">
            <v>0</v>
          </cell>
          <cell r="BY228">
            <v>0</v>
          </cell>
          <cell r="BZ228">
            <v>0</v>
          </cell>
          <cell r="CA228">
            <v>0</v>
          </cell>
          <cell r="CB228">
            <v>1.0113352545629204</v>
          </cell>
          <cell r="CC228">
            <v>0.52721893491124261</v>
          </cell>
          <cell r="CD228">
            <v>0.17599999999999999</v>
          </cell>
          <cell r="CE228">
            <v>0.28499999999999998</v>
          </cell>
          <cell r="CF228">
            <v>0.85699999999999998</v>
          </cell>
          <cell r="CG228">
            <v>1.9221450768638138</v>
          </cell>
          <cell r="CH228">
            <v>4.0519485496315655</v>
          </cell>
          <cell r="CI228">
            <v>6.1240294345657267</v>
          </cell>
          <cell r="CJ228">
            <v>4.7761126179248405</v>
          </cell>
          <cell r="CK228">
            <v>1.9024749770592566</v>
          </cell>
          <cell r="CL228">
            <v>2.6733901006531706</v>
          </cell>
          <cell r="CM228">
            <v>3.0780349646841558</v>
          </cell>
          <cell r="CN228">
            <v>1.3794089748257186</v>
          </cell>
          <cell r="CO228">
            <v>1.5879999999999999</v>
          </cell>
          <cell r="CP228">
            <v>2.4950000000000001</v>
          </cell>
          <cell r="CQ228">
            <v>1.548</v>
          </cell>
          <cell r="CR228">
            <v>2.228885</v>
          </cell>
          <cell r="CS228">
            <v>1.845</v>
          </cell>
          <cell r="CT228">
            <v>1.208</v>
          </cell>
          <cell r="CU228">
            <v>0</v>
          </cell>
          <cell r="CV228">
            <v>0</v>
          </cell>
          <cell r="CW228">
            <v>0</v>
          </cell>
          <cell r="CX228">
            <v>0</v>
          </cell>
          <cell r="CY228">
            <v>0</v>
          </cell>
          <cell r="CZ228">
            <v>0</v>
          </cell>
          <cell r="DA228">
            <v>0</v>
          </cell>
        </row>
        <row r="263">
          <cell r="BB263">
            <v>4.4835618828000003E-2</v>
          </cell>
          <cell r="BC263">
            <v>4.6333084979999994E-2</v>
          </cell>
          <cell r="BD263">
            <v>5.6273428574999992E-2</v>
          </cell>
          <cell r="BE263">
            <v>5.3647374930709681E-2</v>
          </cell>
          <cell r="BF263">
            <v>7.971878326141936E-2</v>
          </cell>
          <cell r="BG263">
            <v>8.714909182451612E-2</v>
          </cell>
          <cell r="BH263">
            <v>8.8239998506332545E-2</v>
          </cell>
          <cell r="BI263">
            <v>8.6642514910482346E-2</v>
          </cell>
          <cell r="BJ263">
            <v>7.8958788228179491E-2</v>
          </cell>
          <cell r="BK263">
            <v>5.1379153765333328E-2</v>
          </cell>
          <cell r="BL263">
            <v>4.8856421553333335E-2</v>
          </cell>
          <cell r="BM263">
            <v>5.9837953448000011E-2</v>
          </cell>
          <cell r="BN263">
            <v>3.8121644336533332E-2</v>
          </cell>
          <cell r="BO263">
            <v>6.4032128726222215E-2</v>
          </cell>
          <cell r="BP263">
            <v>4.9285156090207796E-2</v>
          </cell>
          <cell r="BQ263">
            <v>5.5382099799057699E-2</v>
          </cell>
          <cell r="BR263">
            <v>6.0862786082643422E-2</v>
          </cell>
          <cell r="BS263">
            <v>5.7812594434698328E-2</v>
          </cell>
          <cell r="BT263">
            <v>1.7469103965999998E-2</v>
          </cell>
          <cell r="BU263">
            <v>1.2281360000000001E-4</v>
          </cell>
          <cell r="BV263">
            <v>1.2281360000000001E-4</v>
          </cell>
          <cell r="BW263">
            <v>1.2281360000000001E-4</v>
          </cell>
          <cell r="BX263">
            <v>1.2281360000000001E-4</v>
          </cell>
          <cell r="BY263">
            <v>1.2281360000000001E-4</v>
          </cell>
          <cell r="BZ263">
            <v>1.2281360000000001E-4</v>
          </cell>
          <cell r="CA263">
            <v>1.2281360000000001E-4</v>
          </cell>
          <cell r="CB263">
            <v>10.956551198465863</v>
          </cell>
          <cell r="CC263">
            <v>11.358522474848673</v>
          </cell>
          <cell r="CD263">
            <v>11.535414570219617</v>
          </cell>
          <cell r="CE263">
            <v>14.476812482561197</v>
          </cell>
          <cell r="CF263">
            <v>16.39072694845418</v>
          </cell>
          <cell r="CG263">
            <v>19.462656717287974</v>
          </cell>
          <cell r="CH263">
            <v>22.028785222135173</v>
          </cell>
          <cell r="CI263">
            <v>23.07612246169429</v>
          </cell>
          <cell r="CJ263">
            <v>22.372673899682258</v>
          </cell>
          <cell r="CK263">
            <v>17.048473615669568</v>
          </cell>
          <cell r="CL263">
            <v>16.852459144839603</v>
          </cell>
          <cell r="CM263">
            <v>18.165675053409419</v>
          </cell>
          <cell r="CN263">
            <v>14.410305769247463</v>
          </cell>
          <cell r="CO263">
            <v>16.492684301724708</v>
          </cell>
          <cell r="CP263">
            <v>12.034119758197768</v>
          </cell>
          <cell r="CQ263">
            <v>11.982981265844028</v>
          </cell>
          <cell r="CR263">
            <v>12.289918259482082</v>
          </cell>
          <cell r="CS263">
            <v>10.944002487018428</v>
          </cell>
          <cell r="CT263">
            <v>5.5692243886066466</v>
          </cell>
          <cell r="CU263">
            <v>0</v>
          </cell>
          <cell r="CV263">
            <v>0</v>
          </cell>
          <cell r="CW263">
            <v>0</v>
          </cell>
          <cell r="CX263">
            <v>0</v>
          </cell>
          <cell r="CY263">
            <v>0</v>
          </cell>
          <cell r="CZ263">
            <v>0</v>
          </cell>
          <cell r="DA263">
            <v>0</v>
          </cell>
        </row>
        <row r="264">
          <cell r="BB264">
            <v>6.588145200000001E-3</v>
          </cell>
          <cell r="BC264">
            <v>5.8982923999999996E-3</v>
          </cell>
          <cell r="BD264">
            <v>6.3675247999999997E-3</v>
          </cell>
          <cell r="BE264">
            <v>5.3827956000000003E-3</v>
          </cell>
          <cell r="BF264">
            <v>6.1458360599999998E-3</v>
          </cell>
          <cell r="BG264">
            <v>8.5685600000000011E-3</v>
          </cell>
          <cell r="BH264">
            <v>2.4272957800000007E-3</v>
          </cell>
          <cell r="BI264">
            <v>1.559012E-3</v>
          </cell>
          <cell r="BJ264">
            <v>7.574112E-4</v>
          </cell>
          <cell r="BK264">
            <v>7.7557480000000007E-4</v>
          </cell>
          <cell r="BL264">
            <v>1.5567552000000002E-3</v>
          </cell>
          <cell r="BM264">
            <v>2.1123648000000001E-3</v>
          </cell>
          <cell r="BN264">
            <v>1.4522144E-3</v>
          </cell>
          <cell r="BO264">
            <v>1.0241524222222222E-3</v>
          </cell>
          <cell r="BP264">
            <v>1.8109000000000002E-4</v>
          </cell>
          <cell r="BQ264">
            <v>6.6288717949999996E-4</v>
          </cell>
          <cell r="BR264">
            <v>6.8686799999999998E-4</v>
          </cell>
          <cell r="BS264">
            <v>3.7575719999999996E-4</v>
          </cell>
          <cell r="BT264">
            <v>1.2281360000000001E-4</v>
          </cell>
          <cell r="BU264">
            <v>1.2281360000000001E-4</v>
          </cell>
          <cell r="BV264">
            <v>1.2281360000000001E-4</v>
          </cell>
          <cell r="BW264">
            <v>1.2281360000000001E-4</v>
          </cell>
          <cell r="BX264">
            <v>1.2281360000000001E-4</v>
          </cell>
          <cell r="BY264">
            <v>1.2281360000000001E-4</v>
          </cell>
          <cell r="BZ264">
            <v>1.2281360000000001E-4</v>
          </cell>
          <cell r="CA264">
            <v>1.2281360000000001E-4</v>
          </cell>
          <cell r="CB264">
            <v>2.0254454408669997</v>
          </cell>
          <cell r="CC264">
            <v>1.9933145299999997</v>
          </cell>
          <cell r="CD264">
            <v>2.1253050287999997</v>
          </cell>
          <cell r="CE264">
            <v>1.816546032</v>
          </cell>
          <cell r="CF264">
            <v>2.2346613345000002</v>
          </cell>
          <cell r="CG264">
            <v>3.4068944481000001</v>
          </cell>
          <cell r="CH264">
            <v>1.5095538892</v>
          </cell>
          <cell r="CI264">
            <v>1.1635407950000001</v>
          </cell>
          <cell r="CJ264">
            <v>0.70092738960000012</v>
          </cell>
          <cell r="CK264">
            <v>0.59012035280000008</v>
          </cell>
          <cell r="CL264">
            <v>1.0478425599000001</v>
          </cell>
          <cell r="CM264">
            <v>1.2717715679999999</v>
          </cell>
          <cell r="CN264">
            <v>2.9340232415999998</v>
          </cell>
          <cell r="CO264">
            <v>2.2943432177999998</v>
          </cell>
          <cell r="CP264">
            <v>0.38942851900000003</v>
          </cell>
          <cell r="CQ264">
            <v>0.80911618899999993</v>
          </cell>
          <cell r="CR264">
            <v>0.79130288579999997</v>
          </cell>
          <cell r="CS264">
            <v>0.59365622029999998</v>
          </cell>
          <cell r="CT264">
            <v>0.15446062799999999</v>
          </cell>
          <cell r="CU264">
            <v>0</v>
          </cell>
          <cell r="CV264">
            <v>0</v>
          </cell>
          <cell r="CW264">
            <v>0</v>
          </cell>
          <cell r="CX264">
            <v>0</v>
          </cell>
          <cell r="CY264">
            <v>0</v>
          </cell>
          <cell r="CZ264">
            <v>0</v>
          </cell>
          <cell r="DA264">
            <v>0</v>
          </cell>
        </row>
        <row r="266">
          <cell r="BC266">
            <v>4.3680000000000002E-5</v>
          </cell>
          <cell r="BD266">
            <v>7.1344000000000014E-5</v>
          </cell>
          <cell r="BE266">
            <v>4.5864E-5</v>
          </cell>
          <cell r="BF266">
            <v>0</v>
          </cell>
          <cell r="BG266">
            <v>8.2810000000000002E-4</v>
          </cell>
          <cell r="BH266">
            <v>5.4600000000000002E-6</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1.034E-3</v>
          </cell>
          <cell r="CD266">
            <v>2.3356999999999999E-2</v>
          </cell>
          <cell r="CE266">
            <v>9.9469999999999992E-3</v>
          </cell>
          <cell r="CF266">
            <v>0</v>
          </cell>
          <cell r="CG266">
            <v>9.0118999999999991E-2</v>
          </cell>
          <cell r="CH266">
            <v>2.48E-3</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1.6212285544000001E-2</v>
          </cell>
          <cell r="BD267">
            <v>1.7711629571999999E-2</v>
          </cell>
          <cell r="BE267">
            <v>1.7020658258709676E-2</v>
          </cell>
          <cell r="BF267">
            <v>2.7210996657419356E-2</v>
          </cell>
          <cell r="BG267">
            <v>3.9891006404516129E-2</v>
          </cell>
          <cell r="BH267">
            <v>5.5542167886332532E-2</v>
          </cell>
          <cell r="BI267">
            <v>5.7752562910482343E-2</v>
          </cell>
          <cell r="BJ267">
            <v>4.8159900836179499E-2</v>
          </cell>
          <cell r="BK267">
            <v>3.6068688170666663E-2</v>
          </cell>
          <cell r="BL267">
            <v>3.5651480956000001E-2</v>
          </cell>
          <cell r="BM267">
            <v>4.5589828648E-2</v>
          </cell>
          <cell r="BN267">
            <v>2.2999409936533335E-2</v>
          </cell>
          <cell r="BO267">
            <v>5.4213736304000004E-2</v>
          </cell>
          <cell r="BP267">
            <v>4.4111884956874466E-2</v>
          </cell>
          <cell r="BQ267">
            <v>5.1710752619557696E-2</v>
          </cell>
          <cell r="BR267">
            <v>5.4773950602643423E-2</v>
          </cell>
          <cell r="BS267">
            <v>5.341033293469833E-2</v>
          </cell>
          <cell r="BT267">
            <v>1.6649230365999999E-2</v>
          </cell>
          <cell r="BU267">
            <v>0</v>
          </cell>
          <cell r="BV267">
            <v>0</v>
          </cell>
          <cell r="BW267">
            <v>0</v>
          </cell>
          <cell r="BX267">
            <v>0</v>
          </cell>
          <cell r="BY267">
            <v>0</v>
          </cell>
          <cell r="BZ267">
            <v>0</v>
          </cell>
          <cell r="CA267">
            <v>0</v>
          </cell>
          <cell r="CB267">
            <v>3.5633307575988655</v>
          </cell>
          <cell r="CC267">
            <v>3.6856069448486739</v>
          </cell>
          <cell r="CD267">
            <v>2.6872495414196167</v>
          </cell>
          <cell r="CE267">
            <v>3.587343450561197</v>
          </cell>
          <cell r="CF267">
            <v>3.8408166139541802</v>
          </cell>
          <cell r="CG267">
            <v>6.3517212691879736</v>
          </cell>
          <cell r="CH267">
            <v>12.047805332935166</v>
          </cell>
          <cell r="CI267">
            <v>13.610968666694296</v>
          </cell>
          <cell r="CJ267">
            <v>12.386039510082259</v>
          </cell>
          <cell r="CK267">
            <v>10.899408929536236</v>
          </cell>
          <cell r="CL267">
            <v>11.083969918272938</v>
          </cell>
          <cell r="CM267">
            <v>10.887117485409421</v>
          </cell>
          <cell r="CN267">
            <v>4.8060335276474673</v>
          </cell>
          <cell r="CO267">
            <v>10.032664083924706</v>
          </cell>
          <cell r="CP267">
            <v>9.0954832391977689</v>
          </cell>
          <cell r="CQ267">
            <v>9.8118650768440272</v>
          </cell>
          <cell r="CR267">
            <v>8.8506353736820866</v>
          </cell>
          <cell r="CS267">
            <v>8.5481542667184272</v>
          </cell>
          <cell r="CT267">
            <v>5.1108527606066465</v>
          </cell>
          <cell r="CU267">
            <v>0</v>
          </cell>
          <cell r="CV267">
            <v>0</v>
          </cell>
          <cell r="CW267">
            <v>0</v>
          </cell>
          <cell r="CX267">
            <v>0</v>
          </cell>
          <cell r="CY267">
            <v>0</v>
          </cell>
          <cell r="CZ267">
            <v>0</v>
          </cell>
          <cell r="DA267">
            <v>0</v>
          </cell>
        </row>
        <row r="268">
          <cell r="BC268">
            <v>1.0173799999999999E-4</v>
          </cell>
          <cell r="BD268">
            <v>9.4188640000000004E-5</v>
          </cell>
          <cell r="BE268">
            <v>9.9281000000000014E-5</v>
          </cell>
          <cell r="BF268">
            <v>3.7674000000000001E-6</v>
          </cell>
          <cell r="BG268">
            <v>7.8259999999999999E-5</v>
          </cell>
          <cell r="BH268">
            <v>1.4407484000000001E-4</v>
          </cell>
          <cell r="BI268">
            <v>5.1324000000000009E-4</v>
          </cell>
          <cell r="BJ268">
            <v>5.3562599999999998E-3</v>
          </cell>
          <cell r="BK268">
            <v>2.2640800000000003E-3</v>
          </cell>
          <cell r="BL268">
            <v>2.1475999999999998E-4</v>
          </cell>
          <cell r="BM268">
            <v>1.68896E-3</v>
          </cell>
          <cell r="BN268">
            <v>7.8296400000000006E-3</v>
          </cell>
          <cell r="BO268">
            <v>3.4798400000000001E-3</v>
          </cell>
          <cell r="BP268">
            <v>4.0039999999999996E-5</v>
          </cell>
          <cell r="BQ268">
            <v>0</v>
          </cell>
          <cell r="BR268">
            <v>1.4014E-4</v>
          </cell>
          <cell r="BS268">
            <v>1.1720799999999998E-3</v>
          </cell>
          <cell r="BT268">
            <v>3.2941999999999992E-4</v>
          </cell>
          <cell r="BU268">
            <v>0</v>
          </cell>
          <cell r="BV268">
            <v>0</v>
          </cell>
          <cell r="BW268">
            <v>0</v>
          </cell>
          <cell r="BX268">
            <v>0</v>
          </cell>
          <cell r="BY268">
            <v>0</v>
          </cell>
          <cell r="BZ268">
            <v>0</v>
          </cell>
          <cell r="CA268">
            <v>0</v>
          </cell>
          <cell r="CB268">
            <v>1.702E-2</v>
          </cell>
          <cell r="CC268">
            <v>6.4612000000000003E-2</v>
          </cell>
          <cell r="CD268">
            <v>3.1376000000000001E-2</v>
          </cell>
          <cell r="CE268">
            <v>2.7274999999999997E-2</v>
          </cell>
          <cell r="CF268">
            <v>1.0349999999999999E-3</v>
          </cell>
          <cell r="CG268">
            <v>3.2875999999999996E-2</v>
          </cell>
          <cell r="CH268">
            <v>3.5581000000000002E-2</v>
          </cell>
          <cell r="CI268">
            <v>0.18592299999999998</v>
          </cell>
          <cell r="CJ268">
            <v>0.67274899999999993</v>
          </cell>
          <cell r="CK268">
            <v>0.760938</v>
          </cell>
          <cell r="CL268">
            <v>0.144099</v>
          </cell>
          <cell r="CM268">
            <v>1.253196</v>
          </cell>
          <cell r="CN268">
            <v>3.741695</v>
          </cell>
          <cell r="CO268">
            <v>1.7055749999999998</v>
          </cell>
          <cell r="CP268">
            <v>2.0039999999999999E-2</v>
          </cell>
          <cell r="CQ268">
            <v>0</v>
          </cell>
          <cell r="CR268">
            <v>3.6749999999999998E-2</v>
          </cell>
          <cell r="CS268">
            <v>0.23418</v>
          </cell>
          <cell r="CT268">
            <v>0.11208699999999999</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1">
        <row r="47">
          <cell r="BB47">
            <v>4.5462591999999996E-3</v>
          </cell>
          <cell r="BC47">
            <v>3.4478919999999996E-2</v>
          </cell>
          <cell r="BD47">
            <v>1.6459215499999999E-2</v>
          </cell>
          <cell r="BE47">
            <v>6.2947224199999992E-3</v>
          </cell>
          <cell r="BF47">
            <v>4.0765377799999994E-3</v>
          </cell>
          <cell r="BG47">
            <v>2.2987834379999999E-2</v>
          </cell>
          <cell r="BH47">
            <v>1.6266913459999997E-2</v>
          </cell>
          <cell r="BI47">
            <v>1.2907501799999999E-2</v>
          </cell>
          <cell r="BJ47">
            <v>1.0724721E-2</v>
          </cell>
          <cell r="BK47">
            <v>1.5585498599999996E-3</v>
          </cell>
          <cell r="BL47">
            <v>0</v>
          </cell>
          <cell r="BM47">
            <v>0</v>
          </cell>
          <cell r="BN47">
            <v>0</v>
          </cell>
          <cell r="BO47">
            <v>6.5716439999999994E-6</v>
          </cell>
          <cell r="BP47">
            <v>2.5296599999999998E-6</v>
          </cell>
          <cell r="BQ47">
            <v>0</v>
          </cell>
          <cell r="BR47">
            <v>4.2559999999999999E-8</v>
          </cell>
          <cell r="BS47">
            <v>0</v>
          </cell>
          <cell r="BT47">
            <v>0</v>
          </cell>
          <cell r="BU47">
            <v>0</v>
          </cell>
          <cell r="BV47">
            <v>0</v>
          </cell>
          <cell r="BW47">
            <v>0</v>
          </cell>
          <cell r="BX47">
            <v>0</v>
          </cell>
          <cell r="BY47">
            <v>0</v>
          </cell>
          <cell r="BZ47">
            <v>0</v>
          </cell>
          <cell r="CA47">
            <v>0</v>
          </cell>
          <cell r="CB47">
            <v>0.36857000000000001</v>
          </cell>
          <cell r="CC47">
            <v>3.2290000000000001</v>
          </cell>
          <cell r="CD47">
            <v>1.168355</v>
          </cell>
          <cell r="CE47">
            <v>0.94199999999999995</v>
          </cell>
          <cell r="CF47">
            <v>0.57399999999999995</v>
          </cell>
          <cell r="CG47">
            <v>4.0069999999999997</v>
          </cell>
          <cell r="CH47">
            <v>3.3209149999999994</v>
          </cell>
          <cell r="CI47">
            <v>2.7759119999999999</v>
          </cell>
          <cell r="CJ47">
            <v>2.3463309999999997</v>
          </cell>
          <cell r="CK47">
            <v>0.35155399999999998</v>
          </cell>
          <cell r="CL47">
            <v>0</v>
          </cell>
          <cell r="CM47">
            <v>0</v>
          </cell>
          <cell r="CN47">
            <v>0</v>
          </cell>
          <cell r="CO47">
            <v>4.5690000000000001E-3</v>
          </cell>
          <cell r="CP47">
            <v>1.3370000000000001E-3</v>
          </cell>
          <cell r="CQ47">
            <v>0</v>
          </cell>
          <cell r="CR47">
            <v>1.18E-4</v>
          </cell>
          <cell r="CS47">
            <v>0</v>
          </cell>
          <cell r="CT47">
            <v>0</v>
          </cell>
          <cell r="CU47">
            <v>0</v>
          </cell>
          <cell r="CV47">
            <v>0</v>
          </cell>
          <cell r="CW47">
            <v>0</v>
          </cell>
          <cell r="CX47">
            <v>0</v>
          </cell>
          <cell r="CY47">
            <v>0</v>
          </cell>
          <cell r="CZ47">
            <v>0</v>
          </cell>
          <cell r="DA47">
            <v>0</v>
          </cell>
        </row>
        <row r="121">
          <cell r="BC121">
            <v>2.3541E-3</v>
          </cell>
          <cell r="BD121">
            <v>5.5684924119999993E-2</v>
          </cell>
          <cell r="BE121">
            <v>7.004885495999999E-2</v>
          </cell>
          <cell r="BF121">
            <v>6.716765999999999E-2</v>
          </cell>
          <cell r="BG121">
            <v>4.5008444879999998E-2</v>
          </cell>
          <cell r="BH121">
            <v>2.9451131639999996E-2</v>
          </cell>
          <cell r="BI121">
            <v>1.8677168719999998E-2</v>
          </cell>
          <cell r="BJ121">
            <v>1.1205774019999998E-2</v>
          </cell>
          <cell r="BK121">
            <v>0</v>
          </cell>
          <cell r="BL121">
            <v>1.8354797999999998E-4</v>
          </cell>
          <cell r="BM121">
            <v>3.6707999999999999E-4</v>
          </cell>
          <cell r="BN121">
            <v>0</v>
          </cell>
          <cell r="BO121">
            <v>8.7779999999999987E-4</v>
          </cell>
          <cell r="BP121">
            <v>0</v>
          </cell>
          <cell r="BQ121">
            <v>1.344098E-4</v>
          </cell>
          <cell r="BR121">
            <v>6.8920599999999985E-5</v>
          </cell>
          <cell r="BS121">
            <v>0</v>
          </cell>
          <cell r="BT121">
            <v>0</v>
          </cell>
          <cell r="BU121">
            <v>0</v>
          </cell>
          <cell r="BV121">
            <v>0</v>
          </cell>
          <cell r="BW121">
            <v>0</v>
          </cell>
          <cell r="BX121">
            <v>0</v>
          </cell>
          <cell r="BY121">
            <v>0</v>
          </cell>
          <cell r="BZ121">
            <v>0</v>
          </cell>
          <cell r="CA121">
            <v>0</v>
          </cell>
          <cell r="CB121">
            <v>0</v>
          </cell>
          <cell r="CC121">
            <v>0.21406599999999998</v>
          </cell>
          <cell r="CD121">
            <v>5.0210809999999997</v>
          </cell>
          <cell r="CE121">
            <v>6.269175999999999</v>
          </cell>
          <cell r="CF121">
            <v>9.6009999999999991</v>
          </cell>
          <cell r="CG121">
            <v>7.3650000000000002</v>
          </cell>
          <cell r="CH121">
            <v>5.7530000000000001</v>
          </cell>
          <cell r="CI121">
            <v>4.2489999999999997</v>
          </cell>
          <cell r="CJ121">
            <v>2.3370000000000002</v>
          </cell>
          <cell r="CK121">
            <v>0</v>
          </cell>
          <cell r="CL121">
            <v>8.5000000000000006E-2</v>
          </cell>
          <cell r="CM121">
            <v>0.22600000000000001</v>
          </cell>
          <cell r="CN121">
            <v>0</v>
          </cell>
          <cell r="CO121">
            <v>0.34399999999999997</v>
          </cell>
          <cell r="CP121">
            <v>0</v>
          </cell>
          <cell r="CQ121">
            <v>2.8000000000000001E-2</v>
          </cell>
          <cell r="CR121">
            <v>9.0000000000000011E-3</v>
          </cell>
          <cell r="CS121">
            <v>0</v>
          </cell>
          <cell r="CT121">
            <v>0</v>
          </cell>
          <cell r="CU121">
            <v>0</v>
          </cell>
          <cell r="CV121">
            <v>0</v>
          </cell>
          <cell r="CW121">
            <v>0</v>
          </cell>
          <cell r="CX121">
            <v>0</v>
          </cell>
          <cell r="CY121">
            <v>0</v>
          </cell>
          <cell r="CZ121">
            <v>0</v>
          </cell>
          <cell r="DA121">
            <v>0</v>
          </cell>
        </row>
        <row r="228">
          <cell r="BC228">
            <v>6.0925399999999998E-2</v>
          </cell>
          <cell r="BD228">
            <v>7.22912E-2</v>
          </cell>
          <cell r="BE228">
            <v>6.7434799999999989E-2</v>
          </cell>
          <cell r="BF228">
            <v>5.829263333333333E-2</v>
          </cell>
          <cell r="BG228">
            <v>5.502209999999999E-2</v>
          </cell>
          <cell r="BH228">
            <v>4.1908299999999996E-2</v>
          </cell>
          <cell r="BI228">
            <v>1.3676199999999998E-2</v>
          </cell>
          <cell r="BJ228">
            <v>1.6518599999999998E-2</v>
          </cell>
          <cell r="BK228">
            <v>4.4935000000000001E-3</v>
          </cell>
          <cell r="BL228">
            <v>2.5934999999999999E-3</v>
          </cell>
          <cell r="BM228">
            <v>7.9400999999999985E-3</v>
          </cell>
          <cell r="BN228">
            <v>1.3077699999999999E-2</v>
          </cell>
          <cell r="BO228">
            <v>1.1882599999999998E-2</v>
          </cell>
          <cell r="BP228">
            <v>1.5181E-2</v>
          </cell>
          <cell r="BQ228">
            <v>1.5553399999999998E-2</v>
          </cell>
          <cell r="BR228">
            <v>5.7891468599999985E-3</v>
          </cell>
          <cell r="BS228">
            <v>3.6745999999999992E-3</v>
          </cell>
          <cell r="BT228">
            <v>6.3079999999999994E-4</v>
          </cell>
          <cell r="BU228">
            <v>0</v>
          </cell>
          <cell r="BV228">
            <v>0</v>
          </cell>
          <cell r="BW228">
            <v>0</v>
          </cell>
          <cell r="BX228">
            <v>0</v>
          </cell>
          <cell r="BY228">
            <v>0</v>
          </cell>
          <cell r="BZ228">
            <v>0</v>
          </cell>
          <cell r="CA228">
            <v>0</v>
          </cell>
          <cell r="CB228">
            <v>4.7292347102145369</v>
          </cell>
          <cell r="CC228">
            <v>6.209349112426036</v>
          </cell>
          <cell r="CD228">
            <v>9</v>
          </cell>
          <cell r="CE228">
            <v>8.4939999999999998</v>
          </cell>
          <cell r="CF228">
            <v>9.4139999999999997</v>
          </cell>
          <cell r="CG228">
            <v>8.021404061659215</v>
          </cell>
          <cell r="CH228">
            <v>6.2756984432995697</v>
          </cell>
          <cell r="CI228">
            <v>2.4248813809730621</v>
          </cell>
          <cell r="CJ228">
            <v>2.6446563204859772</v>
          </cell>
          <cell r="CK228">
            <v>0.66311486615671555</v>
          </cell>
          <cell r="CL228">
            <v>0.47271368468988079</v>
          </cell>
          <cell r="CM228">
            <v>1.8595001619758849</v>
          </cell>
          <cell r="CN228">
            <v>2.712319118065623</v>
          </cell>
          <cell r="CO228">
            <v>2.8449999999999998</v>
          </cell>
          <cell r="CP228">
            <v>3.504</v>
          </cell>
          <cell r="CQ228">
            <v>3.4609999999999999</v>
          </cell>
          <cell r="CR228">
            <v>1.6191759999999999</v>
          </cell>
          <cell r="CS228">
            <v>0.505</v>
          </cell>
          <cell r="CT228">
            <v>9.5000000000000001E-2</v>
          </cell>
          <cell r="CU228">
            <v>0</v>
          </cell>
          <cell r="CV228">
            <v>0</v>
          </cell>
          <cell r="CW228">
            <v>0</v>
          </cell>
          <cell r="CX228">
            <v>0</v>
          </cell>
          <cell r="CY228">
            <v>0</v>
          </cell>
          <cell r="CZ228">
            <v>0</v>
          </cell>
          <cell r="DA228">
            <v>0</v>
          </cell>
        </row>
        <row r="263">
          <cell r="BB263">
            <v>5.1646562744444444E-2</v>
          </cell>
          <cell r="BC263">
            <v>9.7844057179999999E-2</v>
          </cell>
          <cell r="BD263">
            <v>0.14462265728444446</v>
          </cell>
          <cell r="BE263">
            <v>0.14387828972444444</v>
          </cell>
          <cell r="BF263">
            <v>0.12962796271333332</v>
          </cell>
          <cell r="BG263">
            <v>0.12310811435999999</v>
          </cell>
          <cell r="BH263">
            <v>8.7733851660000001E-2</v>
          </cell>
          <cell r="BI263">
            <v>4.5393819979999993E-2</v>
          </cell>
          <cell r="BJ263">
            <v>3.8493564899999999E-2</v>
          </cell>
          <cell r="BK263">
            <v>1.0347515519999999E-2</v>
          </cell>
          <cell r="BL263">
            <v>3.0034553999999996E-3</v>
          </cell>
          <cell r="BM263">
            <v>8.8721001599999984E-3</v>
          </cell>
          <cell r="BN263">
            <v>1.457914498E-2</v>
          </cell>
          <cell r="BO263">
            <v>1.2788304843999999E-2</v>
          </cell>
          <cell r="BP263">
            <v>1.521245982E-2</v>
          </cell>
          <cell r="BQ263">
            <v>1.5784715879999998E-2</v>
          </cell>
          <cell r="BR263">
            <v>6.077035619999999E-3</v>
          </cell>
          <cell r="BS263">
            <v>3.8013413999999995E-3</v>
          </cell>
          <cell r="BT263">
            <v>6.7848999999999991E-4</v>
          </cell>
          <cell r="BU263">
            <v>0</v>
          </cell>
          <cell r="BV263">
            <v>0</v>
          </cell>
          <cell r="BW263">
            <v>0</v>
          </cell>
          <cell r="BX263">
            <v>0</v>
          </cell>
          <cell r="BY263">
            <v>0</v>
          </cell>
          <cell r="BZ263">
            <v>0</v>
          </cell>
          <cell r="CA263">
            <v>0</v>
          </cell>
          <cell r="CB263">
            <v>6.0052538613744284</v>
          </cell>
          <cell r="CC263">
            <v>9.740173865626037</v>
          </cell>
          <cell r="CD263">
            <v>15.286312786040995</v>
          </cell>
          <cell r="CE263">
            <v>15.809766999999999</v>
          </cell>
          <cell r="CF263">
            <v>19.700258855995237</v>
          </cell>
          <cell r="CG263">
            <v>19.490315074081575</v>
          </cell>
          <cell r="CH263">
            <v>15.518376596566245</v>
          </cell>
          <cell r="CI263">
            <v>9.7371427949265517</v>
          </cell>
          <cell r="CJ263">
            <v>7.5436573204859778</v>
          </cell>
          <cell r="CK263">
            <v>1.5101504046921146</v>
          </cell>
          <cell r="CL263">
            <v>0.72117493238988084</v>
          </cell>
          <cell r="CM263">
            <v>2.2782601619758847</v>
          </cell>
          <cell r="CN263">
            <v>2.9006061180656229</v>
          </cell>
          <cell r="CO263">
            <v>3.2195269999999998</v>
          </cell>
          <cell r="CP263">
            <v>3.5291939999999999</v>
          </cell>
          <cell r="CQ263">
            <v>3.6830496145000002</v>
          </cell>
          <cell r="CR263">
            <v>2.1661654873999998</v>
          </cell>
          <cell r="CS263">
            <v>0.80597261939999998</v>
          </cell>
          <cell r="CT263">
            <v>0.221386</v>
          </cell>
          <cell r="CU263">
            <v>0</v>
          </cell>
          <cell r="CV263">
            <v>0</v>
          </cell>
          <cell r="CW263">
            <v>0</v>
          </cell>
          <cell r="CX263">
            <v>0</v>
          </cell>
          <cell r="CY263">
            <v>0</v>
          </cell>
          <cell r="CZ263">
            <v>0</v>
          </cell>
          <cell r="DA263">
            <v>0</v>
          </cell>
        </row>
        <row r="264">
          <cell r="BB264">
            <v>0</v>
          </cell>
          <cell r="BC264">
            <v>5.6999999999999996E-6</v>
          </cell>
          <cell r="BD264">
            <v>0</v>
          </cell>
          <cell r="BE264">
            <v>0</v>
          </cell>
          <cell r="BF264">
            <v>0</v>
          </cell>
          <cell r="BG264">
            <v>0</v>
          </cell>
          <cell r="BH264">
            <v>0</v>
          </cell>
          <cell r="BI264">
            <v>0</v>
          </cell>
          <cell r="BJ264">
            <v>0</v>
          </cell>
          <cell r="BK264">
            <v>0</v>
          </cell>
          <cell r="BL264">
            <v>2.1279999999999994E-6</v>
          </cell>
          <cell r="BM264">
            <v>0</v>
          </cell>
          <cell r="BN264">
            <v>0</v>
          </cell>
          <cell r="BO264">
            <v>0</v>
          </cell>
          <cell r="BP264">
            <v>0</v>
          </cell>
          <cell r="BQ264">
            <v>8.5119999999999974E-6</v>
          </cell>
          <cell r="BR264">
            <v>2.8993999999999994E-5</v>
          </cell>
          <cell r="BS264">
            <v>3.5605999999999998E-5</v>
          </cell>
          <cell r="BT264">
            <v>0</v>
          </cell>
          <cell r="BU264">
            <v>0</v>
          </cell>
          <cell r="BV264">
            <v>0</v>
          </cell>
          <cell r="BW264">
            <v>0</v>
          </cell>
          <cell r="BX264">
            <v>0</v>
          </cell>
          <cell r="BY264">
            <v>0</v>
          </cell>
          <cell r="BZ264">
            <v>0</v>
          </cell>
          <cell r="CA264">
            <v>0</v>
          </cell>
          <cell r="CB264">
            <v>0</v>
          </cell>
          <cell r="CC264">
            <v>8.8637531999999995E-3</v>
          </cell>
          <cell r="CD264">
            <v>0</v>
          </cell>
          <cell r="CE264">
            <v>0</v>
          </cell>
          <cell r="CF264">
            <v>0</v>
          </cell>
          <cell r="CG264">
            <v>0</v>
          </cell>
          <cell r="CH264">
            <v>0</v>
          </cell>
          <cell r="CI264">
            <v>0</v>
          </cell>
          <cell r="CJ264">
            <v>0</v>
          </cell>
          <cell r="CK264">
            <v>0</v>
          </cell>
          <cell r="CL264">
            <v>4.5882477E-3</v>
          </cell>
          <cell r="CM264">
            <v>0</v>
          </cell>
          <cell r="CN264">
            <v>0</v>
          </cell>
          <cell r="CO264">
            <v>0</v>
          </cell>
          <cell r="CP264">
            <v>0</v>
          </cell>
          <cell r="CQ264">
            <v>3.4162614500000001E-2</v>
          </cell>
          <cell r="CR264">
            <v>0.10553848739999999</v>
          </cell>
          <cell r="CS264">
            <v>7.7725619400000001E-2</v>
          </cell>
          <cell r="CT264">
            <v>0</v>
          </cell>
          <cell r="CU264">
            <v>0</v>
          </cell>
          <cell r="CV264">
            <v>0</v>
          </cell>
          <cell r="CW264">
            <v>0</v>
          </cell>
          <cell r="CX264">
            <v>0</v>
          </cell>
          <cell r="CY264">
            <v>0</v>
          </cell>
          <cell r="CZ264">
            <v>0</v>
          </cell>
          <cell r="DA264">
            <v>0</v>
          </cell>
        </row>
        <row r="266">
          <cell r="BC266">
            <v>5.2667999999999995E-7</v>
          </cell>
          <cell r="BD266">
            <v>9.7621999999999999E-7</v>
          </cell>
          <cell r="BE266">
            <v>0</v>
          </cell>
          <cell r="BF266">
            <v>0</v>
          </cell>
          <cell r="BG266">
            <v>0</v>
          </cell>
          <cell r="BH266">
            <v>9.0200599999999992E-6</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3.9384999999999996E-2</v>
          </cell>
          <cell r="CC266">
            <v>3.6639999999999997E-3</v>
          </cell>
          <cell r="CD266">
            <v>6.6010000000000001E-3</v>
          </cell>
          <cell r="CE266">
            <v>0</v>
          </cell>
          <cell r="CF266">
            <v>0</v>
          </cell>
          <cell r="CG266">
            <v>0</v>
          </cell>
          <cell r="CH266">
            <v>2.1679E-2</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9.7758419999999985E-2</v>
          </cell>
          <cell r="BD267">
            <v>0.14456993561999998</v>
          </cell>
          <cell r="BE267">
            <v>0.14377837737999999</v>
          </cell>
          <cell r="BF267">
            <v>0.12954366997333333</v>
          </cell>
          <cell r="BG267">
            <v>0.12302717321999998</v>
          </cell>
          <cell r="BH267">
            <v>8.7630545239999996E-2</v>
          </cell>
          <cell r="BI267">
            <v>4.526688744E-2</v>
          </cell>
          <cell r="BJ267">
            <v>3.844909501999999E-2</v>
          </cell>
          <cell r="BK267">
            <v>1.024344986E-2</v>
          </cell>
          <cell r="BL267">
            <v>2.88872542E-3</v>
          </cell>
          <cell r="BM267">
            <v>8.733022059999998E-3</v>
          </cell>
          <cell r="BN267">
            <v>1.4533392979999999E-2</v>
          </cell>
          <cell r="BO267">
            <v>1.2766971643999998E-2</v>
          </cell>
          <cell r="BP267">
            <v>1.518352966E-2</v>
          </cell>
          <cell r="BQ267">
            <v>1.5687809799999997E-2</v>
          </cell>
          <cell r="BR267">
            <v>5.8581100199999988E-3</v>
          </cell>
          <cell r="BS267">
            <v>3.6745999999999992E-3</v>
          </cell>
          <cell r="BT267">
            <v>6.3079999999999994E-4</v>
          </cell>
          <cell r="BU267">
            <v>0</v>
          </cell>
          <cell r="BV267">
            <v>0</v>
          </cell>
          <cell r="BW267">
            <v>0</v>
          </cell>
          <cell r="BX267">
            <v>0</v>
          </cell>
          <cell r="BY267">
            <v>0</v>
          </cell>
          <cell r="BZ267">
            <v>0</v>
          </cell>
          <cell r="CA267">
            <v>0</v>
          </cell>
          <cell r="CB267">
            <v>5.8729038613744287</v>
          </cell>
          <cell r="CC267">
            <v>9.652415112426036</v>
          </cell>
          <cell r="CD267">
            <v>15.217116786040997</v>
          </cell>
          <cell r="CE267">
            <v>15.705175999999998</v>
          </cell>
          <cell r="CF267">
            <v>19.609188855995239</v>
          </cell>
          <cell r="CG267">
            <v>19.419986074081574</v>
          </cell>
          <cell r="CH267">
            <v>15.400200596566245</v>
          </cell>
          <cell r="CI267">
            <v>9.5794477949265513</v>
          </cell>
          <cell r="CJ267">
            <v>7.4863083204859775</v>
          </cell>
          <cell r="CK267">
            <v>1.3900234046921147</v>
          </cell>
          <cell r="CL267">
            <v>0.57781268468988078</v>
          </cell>
          <cell r="CM267">
            <v>2.1559741619758848</v>
          </cell>
          <cell r="CN267">
            <v>2.8485811180656229</v>
          </cell>
          <cell r="CO267">
            <v>3.1935689999999997</v>
          </cell>
          <cell r="CP267">
            <v>3.5053369999999999</v>
          </cell>
          <cell r="CQ267">
            <v>3.4889999999999999</v>
          </cell>
          <cell r="CR267">
            <v>1.6282939999999999</v>
          </cell>
          <cell r="CS267">
            <v>0.505</v>
          </cell>
          <cell r="CT267">
            <v>9.5000000000000001E-2</v>
          </cell>
          <cell r="CU267">
            <v>0</v>
          </cell>
          <cell r="CV267">
            <v>0</v>
          </cell>
          <cell r="CW267">
            <v>0</v>
          </cell>
          <cell r="CX267">
            <v>0</v>
          </cell>
          <cell r="CY267">
            <v>0</v>
          </cell>
          <cell r="CZ267">
            <v>0</v>
          </cell>
          <cell r="DA267">
            <v>0</v>
          </cell>
        </row>
        <row r="268">
          <cell r="BC268">
            <v>0</v>
          </cell>
          <cell r="BD268">
            <v>0</v>
          </cell>
          <cell r="BE268">
            <v>0</v>
          </cell>
          <cell r="BF268">
            <v>0</v>
          </cell>
          <cell r="BG268">
            <v>0</v>
          </cell>
          <cell r="BH268">
            <v>0</v>
          </cell>
          <cell r="BI268">
            <v>0</v>
          </cell>
          <cell r="BJ268">
            <v>0</v>
          </cell>
          <cell r="BK268">
            <v>2.3230919999999999E-5</v>
          </cell>
          <cell r="BL268">
            <v>8.0772799999999983E-6</v>
          </cell>
          <cell r="BM268">
            <v>1.0110659999999999E-5</v>
          </cell>
          <cell r="BN268">
            <v>0</v>
          </cell>
          <cell r="BO268">
            <v>0</v>
          </cell>
          <cell r="BP268">
            <v>0</v>
          </cell>
          <cell r="BQ268">
            <v>8.7988999999999997E-6</v>
          </cell>
          <cell r="BR268">
            <v>1.899316E-4</v>
          </cell>
          <cell r="BS268">
            <v>8.9512799999999994E-5</v>
          </cell>
          <cell r="BT268">
            <v>4.1990000000000003E-5</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1.5473000000000001E-2</v>
          </cell>
          <cell r="CL268">
            <v>1.5540999999999999E-2</v>
          </cell>
          <cell r="CM268">
            <v>1.1823999999999999E-2</v>
          </cell>
          <cell r="CN268">
            <v>0</v>
          </cell>
          <cell r="CO268">
            <v>0</v>
          </cell>
          <cell r="CP268">
            <v>0</v>
          </cell>
          <cell r="CQ268">
            <v>1.8523999999999999E-2</v>
          </cell>
          <cell r="CR268">
            <v>0.43233299999999997</v>
          </cell>
          <cell r="CS268">
            <v>0.21465399999999998</v>
          </cell>
          <cell r="CT268">
            <v>0.116687</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2">
        <row r="15">
          <cell r="BC15">
            <v>2.5329964619047619E-3</v>
          </cell>
          <cell r="BD15">
            <v>4.0023999444444448E-3</v>
          </cell>
          <cell r="BE15">
            <v>6.9414351753968248E-3</v>
          </cell>
          <cell r="BF15">
            <v>9.6083939799999993E-3</v>
          </cell>
          <cell r="BG15">
            <v>9.3042649800000009E-3</v>
          </cell>
          <cell r="BH15">
            <v>9.4726603999999992E-3</v>
          </cell>
          <cell r="BI15">
            <v>9.0249843749999996E-3</v>
          </cell>
          <cell r="BJ15">
            <v>7.8281410800000017E-3</v>
          </cell>
          <cell r="BK15">
            <v>4.7014994600000004E-3</v>
          </cell>
          <cell r="BL15">
            <v>1.7359220559999996E-2</v>
          </cell>
          <cell r="BM15">
            <v>2.4724275039999997E-2</v>
          </cell>
          <cell r="BN15">
            <v>1.9976525799999995E-2</v>
          </cell>
          <cell r="BO15">
            <v>1.8797809379999999E-2</v>
          </cell>
          <cell r="BP15">
            <v>1.4389085199999999E-2</v>
          </cell>
          <cell r="BQ15">
            <v>8.6172025399999987E-3</v>
          </cell>
          <cell r="BR15">
            <v>1.4579119939999998E-2</v>
          </cell>
          <cell r="BS15">
            <v>1.5019473339999997E-2</v>
          </cell>
          <cell r="BT15">
            <v>0</v>
          </cell>
          <cell r="BU15">
            <v>0</v>
          </cell>
          <cell r="BV15">
            <v>0</v>
          </cell>
          <cell r="BW15">
            <v>0</v>
          </cell>
          <cell r="BX15">
            <v>0</v>
          </cell>
          <cell r="BY15">
            <v>0</v>
          </cell>
          <cell r="BZ15">
            <v>0</v>
          </cell>
          <cell r="CA15">
            <v>0</v>
          </cell>
          <cell r="CB15">
            <v>0.199906</v>
          </cell>
          <cell r="CC15">
            <v>0.49698799999999993</v>
          </cell>
          <cell r="CD15">
            <v>0.77972299999999994</v>
          </cell>
          <cell r="CE15">
            <v>1.3840999999999999</v>
          </cell>
          <cell r="CF15">
            <v>2.051987</v>
          </cell>
          <cell r="CG15">
            <v>2.2483909999999994</v>
          </cell>
          <cell r="CH15">
            <v>2.5251109999999999</v>
          </cell>
          <cell r="CI15">
            <v>2.9064819999999996</v>
          </cell>
          <cell r="CJ15">
            <v>2.5455699999999997</v>
          </cell>
          <cell r="CK15">
            <v>1.3449849999999999</v>
          </cell>
          <cell r="CL15">
            <v>3.717975</v>
          </cell>
          <cell r="CM15">
            <v>8.2682330000000004</v>
          </cell>
          <cell r="CN15">
            <v>7.2291699999999999</v>
          </cell>
          <cell r="CO15">
            <v>6.9131489999999998</v>
          </cell>
          <cell r="CP15">
            <v>6.6615509999999993</v>
          </cell>
          <cell r="CQ15">
            <v>3.9077219999999997</v>
          </cell>
          <cell r="CR15">
            <v>5.4305680000000001</v>
          </cell>
          <cell r="CS15">
            <v>5.5991949999999999</v>
          </cell>
          <cell r="CT15">
            <v>0</v>
          </cell>
          <cell r="CU15">
            <v>0</v>
          </cell>
          <cell r="CV15">
            <v>0</v>
          </cell>
          <cell r="CW15">
            <v>0</v>
          </cell>
          <cell r="CX15">
            <v>0</v>
          </cell>
          <cell r="CY15">
            <v>0</v>
          </cell>
          <cell r="CZ15">
            <v>0</v>
          </cell>
          <cell r="DA15">
            <v>0</v>
          </cell>
        </row>
        <row r="121">
          <cell r="BC121">
            <v>0</v>
          </cell>
          <cell r="BD121">
            <v>0</v>
          </cell>
          <cell r="BE121">
            <v>0</v>
          </cell>
          <cell r="BF121">
            <v>0</v>
          </cell>
          <cell r="BG121">
            <v>0</v>
          </cell>
          <cell r="BH121">
            <v>0</v>
          </cell>
          <cell r="BI121">
            <v>6.4859999999999987E-3</v>
          </cell>
          <cell r="BJ121">
            <v>1.0441999999999998E-2</v>
          </cell>
          <cell r="BK121">
            <v>1.52789E-2</v>
          </cell>
          <cell r="BL121">
            <v>3.9445000000000001E-3</v>
          </cell>
          <cell r="BM121">
            <v>9.1401999999999976E-3</v>
          </cell>
          <cell r="BN121">
            <v>0</v>
          </cell>
          <cell r="BO121">
            <v>0</v>
          </cell>
          <cell r="BP121">
            <v>0</v>
          </cell>
          <cell r="BQ121">
            <v>4.7172999999999998E-3</v>
          </cell>
          <cell r="BR121">
            <v>1.5846999999999997E-3</v>
          </cell>
          <cell r="BS121">
            <v>9.2459999999999981E-4</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0.92900000000000005</v>
          </cell>
          <cell r="CJ121">
            <v>1.726</v>
          </cell>
          <cell r="CK121">
            <v>2.3079999999999998</v>
          </cell>
          <cell r="CL121">
            <v>0.67900000000000005</v>
          </cell>
          <cell r="CM121">
            <v>1.92</v>
          </cell>
          <cell r="CN121">
            <v>0</v>
          </cell>
          <cell r="CO121">
            <v>0</v>
          </cell>
          <cell r="CP121">
            <v>0</v>
          </cell>
          <cell r="CQ121">
            <v>0.95800000000000007</v>
          </cell>
          <cell r="CR121">
            <v>0.218</v>
          </cell>
          <cell r="CS121">
            <v>0.127</v>
          </cell>
          <cell r="CT121">
            <v>0</v>
          </cell>
          <cell r="CU121">
            <v>0</v>
          </cell>
          <cell r="CV121">
            <v>0</v>
          </cell>
          <cell r="CW121">
            <v>0</v>
          </cell>
          <cell r="CX121">
            <v>0</v>
          </cell>
          <cell r="CY121">
            <v>0</v>
          </cell>
          <cell r="CZ121">
            <v>0</v>
          </cell>
          <cell r="DA121">
            <v>0</v>
          </cell>
        </row>
        <row r="263">
          <cell r="BB263">
            <v>1.0099391999999999E-3</v>
          </cell>
          <cell r="BC263">
            <v>2.5329964619047619E-3</v>
          </cell>
          <cell r="BD263">
            <v>4.2668999444444447E-3</v>
          </cell>
          <cell r="BE263">
            <v>7.0184890087301582E-3</v>
          </cell>
          <cell r="BF263">
            <v>9.74946862E-3</v>
          </cell>
          <cell r="BG263">
            <v>9.4532898000000004E-3</v>
          </cell>
          <cell r="BH263">
            <v>9.8498603999999986E-3</v>
          </cell>
          <cell r="BI263">
            <v>1.7345661254999999E-2</v>
          </cell>
          <cell r="BJ263">
            <v>1.9298511100000002E-2</v>
          </cell>
          <cell r="BK263">
            <v>2.5974109299999999E-2</v>
          </cell>
          <cell r="BL263">
            <v>2.3940504959999994E-2</v>
          </cell>
          <cell r="BM263">
            <v>3.4059446039999997E-2</v>
          </cell>
          <cell r="BN263">
            <v>2.0385026039999997E-2</v>
          </cell>
          <cell r="BO263">
            <v>1.989977687E-2</v>
          </cell>
          <cell r="BP263">
            <v>1.6813647679999998E-2</v>
          </cell>
          <cell r="BQ263">
            <v>1.5653225459999996E-2</v>
          </cell>
          <cell r="BR263">
            <v>1.9742395919999999E-2</v>
          </cell>
          <cell r="BS263">
            <v>1.7148932479999997E-2</v>
          </cell>
          <cell r="BT263">
            <v>2.9922999999999998E-3</v>
          </cell>
          <cell r="BU263">
            <v>0</v>
          </cell>
          <cell r="BV263">
            <v>0</v>
          </cell>
          <cell r="BW263">
            <v>0</v>
          </cell>
          <cell r="BX263">
            <v>0</v>
          </cell>
          <cell r="BY263">
            <v>0</v>
          </cell>
          <cell r="BZ263">
            <v>0</v>
          </cell>
          <cell r="CA263">
            <v>0</v>
          </cell>
          <cell r="CB263">
            <v>0.199906</v>
          </cell>
          <cell r="CC263">
            <v>0.49698799999999993</v>
          </cell>
          <cell r="CD263">
            <v>0.80972299999999997</v>
          </cell>
          <cell r="CE263">
            <v>1.4042009999999998</v>
          </cell>
          <cell r="CF263">
            <v>2.108965</v>
          </cell>
          <cell r="CG263">
            <v>2.3043589999999994</v>
          </cell>
          <cell r="CH263">
            <v>2.6650619999999998</v>
          </cell>
          <cell r="CI263">
            <v>4.3077437461735473</v>
          </cell>
          <cell r="CJ263">
            <v>4.6877449556258473</v>
          </cell>
          <cell r="CK263">
            <v>4.6262592349278426</v>
          </cell>
          <cell r="CL263">
            <v>4.9334995113192175</v>
          </cell>
          <cell r="CM263">
            <v>10.287262496</v>
          </cell>
          <cell r="CN263">
            <v>7.388147</v>
          </cell>
          <cell r="CO263">
            <v>7.2817889999999998</v>
          </cell>
          <cell r="CP263">
            <v>7.3173739999999992</v>
          </cell>
          <cell r="CQ263">
            <v>5.4481330000000003</v>
          </cell>
          <cell r="CR263">
            <v>6.4118240000000002</v>
          </cell>
          <cell r="CS263">
            <v>6.0938009999999991</v>
          </cell>
          <cell r="CT263">
            <v>0.8191409999999999</v>
          </cell>
          <cell r="CU263">
            <v>0</v>
          </cell>
          <cell r="CV263">
            <v>0</v>
          </cell>
          <cell r="CW263">
            <v>0</v>
          </cell>
          <cell r="CX263">
            <v>0</v>
          </cell>
          <cell r="CY263">
            <v>0</v>
          </cell>
          <cell r="CZ263">
            <v>0</v>
          </cell>
          <cell r="DA263">
            <v>0</v>
          </cell>
        </row>
        <row r="264">
          <cell r="BB264">
            <v>0</v>
          </cell>
          <cell r="BC264">
            <v>0</v>
          </cell>
          <cell r="BD264">
            <v>0</v>
          </cell>
          <cell r="BE264">
            <v>0</v>
          </cell>
          <cell r="BF264">
            <v>0</v>
          </cell>
          <cell r="BG264">
            <v>0</v>
          </cell>
          <cell r="BH264">
            <v>0</v>
          </cell>
          <cell r="BI264">
            <v>0</v>
          </cell>
          <cell r="BJ264">
            <v>0</v>
          </cell>
          <cell r="BK264">
            <v>0</v>
          </cell>
          <cell r="BL264">
            <v>0</v>
          </cell>
          <cell r="BM264">
            <v>3.68E-5</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1.9436496000000001E-2</v>
          </cell>
          <cell r="CN264">
            <v>0</v>
          </cell>
          <cell r="CO264">
            <v>0</v>
          </cell>
          <cell r="CP264">
            <v>0</v>
          </cell>
          <cell r="CQ264">
            <v>0</v>
          </cell>
          <cell r="CR264">
            <v>0</v>
          </cell>
          <cell r="CS264">
            <v>0</v>
          </cell>
          <cell r="CT264">
            <v>0</v>
          </cell>
          <cell r="CU264">
            <v>0</v>
          </cell>
          <cell r="CV264">
            <v>0</v>
          </cell>
          <cell r="CW264">
            <v>0</v>
          </cell>
          <cell r="CX264">
            <v>0</v>
          </cell>
          <cell r="CY264">
            <v>0</v>
          </cell>
          <cell r="CZ264">
            <v>0</v>
          </cell>
          <cell r="DA264">
            <v>0</v>
          </cell>
        </row>
        <row r="266">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0</v>
          </cell>
          <cell r="BD267">
            <v>2.6449999999999998E-4</v>
          </cell>
          <cell r="BE267">
            <v>0</v>
          </cell>
          <cell r="BF267">
            <v>0</v>
          </cell>
          <cell r="BG267">
            <v>0</v>
          </cell>
          <cell r="BH267">
            <v>0</v>
          </cell>
          <cell r="BI267">
            <v>7.5439999999999986E-3</v>
          </cell>
          <cell r="BJ267">
            <v>1.0807773139999997E-2</v>
          </cell>
          <cell r="BK267">
            <v>2.08541E-2</v>
          </cell>
          <cell r="BL267">
            <v>6.2743999999999994E-3</v>
          </cell>
          <cell r="BM267">
            <v>9.1401999999999976E-3</v>
          </cell>
          <cell r="BN267">
            <v>1.1207623999999998E-4</v>
          </cell>
          <cell r="BO267">
            <v>1.02208573E-3</v>
          </cell>
          <cell r="BP267">
            <v>2.4199624799999997E-3</v>
          </cell>
          <cell r="BQ267">
            <v>7.0360229199999992E-3</v>
          </cell>
          <cell r="BR267">
            <v>5.1632759799999997E-3</v>
          </cell>
          <cell r="BS267">
            <v>1.8218364399999996E-3</v>
          </cell>
          <cell r="BT267">
            <v>6.2100000000000002E-4</v>
          </cell>
          <cell r="BU267">
            <v>0</v>
          </cell>
          <cell r="BV267">
            <v>0</v>
          </cell>
          <cell r="BW267">
            <v>0</v>
          </cell>
          <cell r="BX267">
            <v>0</v>
          </cell>
          <cell r="BY267">
            <v>0</v>
          </cell>
          <cell r="BZ267">
            <v>0</v>
          </cell>
          <cell r="CA267">
            <v>0</v>
          </cell>
          <cell r="CB267">
            <v>0</v>
          </cell>
          <cell r="CC267">
            <v>0</v>
          </cell>
          <cell r="CD267">
            <v>0.03</v>
          </cell>
          <cell r="CE267">
            <v>0</v>
          </cell>
          <cell r="CF267">
            <v>0</v>
          </cell>
          <cell r="CG267">
            <v>0</v>
          </cell>
          <cell r="CH267">
            <v>0</v>
          </cell>
          <cell r="CI267">
            <v>1.107080746173547</v>
          </cell>
          <cell r="CJ267">
            <v>1.8142799556258482</v>
          </cell>
          <cell r="CK267">
            <v>3.1271472349278433</v>
          </cell>
          <cell r="CL267">
            <v>1.1096975113192173</v>
          </cell>
          <cell r="CM267">
            <v>1.92</v>
          </cell>
          <cell r="CN267">
            <v>3.8642999999999997E-2</v>
          </cell>
          <cell r="CO267">
            <v>0.34154999999999996</v>
          </cell>
          <cell r="CP267">
            <v>0.65329999999999999</v>
          </cell>
          <cell r="CQ267">
            <v>1.5404110000000002</v>
          </cell>
          <cell r="CR267">
            <v>0.98125600000000002</v>
          </cell>
          <cell r="CS267">
            <v>0.36913800000000002</v>
          </cell>
          <cell r="CT267">
            <v>0.106</v>
          </cell>
          <cell r="CU267">
            <v>0</v>
          </cell>
          <cell r="CV267">
            <v>0</v>
          </cell>
          <cell r="CW267">
            <v>0</v>
          </cell>
          <cell r="CX267">
            <v>0</v>
          </cell>
          <cell r="CY267">
            <v>0</v>
          </cell>
          <cell r="CZ267">
            <v>0</v>
          </cell>
          <cell r="DA267">
            <v>0</v>
          </cell>
        </row>
        <row r="268">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ow r="116">
          <cell r="BC116">
            <v>0.13399707999999999</v>
          </cell>
          <cell r="BD116">
            <v>7.8730609999999993E-2</v>
          </cell>
          <cell r="BE116">
            <v>6.6066349999999996E-2</v>
          </cell>
          <cell r="BF116">
            <v>6.4604469999999997E-2</v>
          </cell>
          <cell r="BG116">
            <v>7.226806999999999E-2</v>
          </cell>
          <cell r="BH116">
            <v>4.7432209999999995E-2</v>
          </cell>
          <cell r="BI116">
            <v>5.3028569999999997E-2</v>
          </cell>
          <cell r="BJ116">
            <v>2.006382E-2</v>
          </cell>
          <cell r="BK116">
            <v>5.3054329999999997E-2</v>
          </cell>
          <cell r="BL116">
            <v>2.4831029999999997E-2</v>
          </cell>
          <cell r="BM116">
            <v>1.6840599999999997E-2</v>
          </cell>
          <cell r="BN116">
            <v>8.9193999999999992E-3</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5.8858616024762043</v>
          </cell>
          <cell r="CC116">
            <v>9.1660556128082433</v>
          </cell>
          <cell r="CD116">
            <v>6.5159577164153824</v>
          </cell>
          <cell r="CE116">
            <v>7.1938343132014966</v>
          </cell>
          <cell r="CF116">
            <v>7.4126595388277297</v>
          </cell>
          <cell r="CG116">
            <v>7.298162420168067</v>
          </cell>
          <cell r="CH116">
            <v>5.2001720476647026</v>
          </cell>
          <cell r="CI116">
            <v>5.6169081953488362</v>
          </cell>
          <cell r="CJ116">
            <v>2.5761720459166941</v>
          </cell>
          <cell r="CK116">
            <v>6.8478109436857446</v>
          </cell>
          <cell r="CL116">
            <v>3.2971663696797089</v>
          </cell>
          <cell r="CM116">
            <v>2.2244214954060162</v>
          </cell>
          <cell r="CN116">
            <v>1.1355469020991056</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row>
        <row r="263">
          <cell r="BB263">
            <v>7.0080079999999989E-2</v>
          </cell>
          <cell r="BC263">
            <v>0.13399707999999999</v>
          </cell>
          <cell r="BD263">
            <v>7.8730609999999993E-2</v>
          </cell>
          <cell r="BE263">
            <v>6.6066349999999996E-2</v>
          </cell>
          <cell r="BF263">
            <v>6.4604469999999997E-2</v>
          </cell>
          <cell r="BG263">
            <v>7.226806999999999E-2</v>
          </cell>
          <cell r="BH263">
            <v>4.7432750959999999E-2</v>
          </cell>
          <cell r="BI263">
            <v>5.3028569999999997E-2</v>
          </cell>
          <cell r="BJ263">
            <v>2.006382E-2</v>
          </cell>
          <cell r="BK263">
            <v>5.3054329999999997E-2</v>
          </cell>
          <cell r="BL263">
            <v>2.4831062199999997E-2</v>
          </cell>
          <cell r="BM263">
            <v>1.6959160399999996E-2</v>
          </cell>
          <cell r="BN263">
            <v>9.063852419999999E-3</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5.8858616024762043</v>
          </cell>
          <cell r="CC263">
            <v>9.1660556128082433</v>
          </cell>
          <cell r="CD263">
            <v>6.5159577164153824</v>
          </cell>
          <cell r="CE263">
            <v>7.1938343132014966</v>
          </cell>
          <cell r="CF263">
            <v>7.4126595388277297</v>
          </cell>
          <cell r="CG263">
            <v>7.298162420168067</v>
          </cell>
          <cell r="CH263">
            <v>5.2063080476647023</v>
          </cell>
          <cell r="CI263">
            <v>5.6169081953488362</v>
          </cell>
          <cell r="CJ263">
            <v>2.5761720459166941</v>
          </cell>
          <cell r="CK263">
            <v>6.8478109436857446</v>
          </cell>
          <cell r="CL263">
            <v>3.2971663696797089</v>
          </cell>
          <cell r="CM263">
            <v>2.305830495406016</v>
          </cell>
          <cell r="CN263">
            <v>1.2770579020991055</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row>
        <row r="264">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v>0</v>
          </cell>
          <cell r="CU264">
            <v>0</v>
          </cell>
          <cell r="CV264">
            <v>0</v>
          </cell>
          <cell r="CW264">
            <v>0</v>
          </cell>
          <cell r="CX264">
            <v>0</v>
          </cell>
          <cell r="CY264">
            <v>0</v>
          </cell>
          <cell r="CZ264">
            <v>0</v>
          </cell>
          <cell r="DA264">
            <v>0</v>
          </cell>
        </row>
        <row r="266">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C267">
            <v>0.13399707999999999</v>
          </cell>
          <cell r="BD267">
            <v>7.8730609999999993E-2</v>
          </cell>
          <cell r="BE267">
            <v>6.6066349999999996E-2</v>
          </cell>
          <cell r="BF267">
            <v>6.4604469999999997E-2</v>
          </cell>
          <cell r="BG267">
            <v>7.226806999999999E-2</v>
          </cell>
          <cell r="BH267">
            <v>4.7432750959999999E-2</v>
          </cell>
          <cell r="BI267">
            <v>5.3028569999999997E-2</v>
          </cell>
          <cell r="BJ267">
            <v>2.006382E-2</v>
          </cell>
          <cell r="BK267">
            <v>5.3054329999999997E-2</v>
          </cell>
          <cell r="BL267">
            <v>2.4831062199999997E-2</v>
          </cell>
          <cell r="BM267">
            <v>1.6959160399999996E-2</v>
          </cell>
          <cell r="BN267">
            <v>9.063852419999999E-3</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5.8858616024762043</v>
          </cell>
          <cell r="CC267">
            <v>9.1660556128082433</v>
          </cell>
          <cell r="CD267">
            <v>6.5159577164153824</v>
          </cell>
          <cell r="CE267">
            <v>7.1938343132014966</v>
          </cell>
          <cell r="CF267">
            <v>7.4126595388277297</v>
          </cell>
          <cell r="CG267">
            <v>7.298162420168067</v>
          </cell>
          <cell r="CH267">
            <v>5.2063080476647023</v>
          </cell>
          <cell r="CI267">
            <v>5.6169081953488362</v>
          </cell>
          <cell r="CJ267">
            <v>2.5761720459166941</v>
          </cell>
          <cell r="CK267">
            <v>6.8478109436857446</v>
          </cell>
          <cell r="CL267">
            <v>3.2971663696797089</v>
          </cell>
          <cell r="CM267">
            <v>2.305830495406016</v>
          </cell>
          <cell r="CN267">
            <v>1.2770579020991055</v>
          </cell>
          <cell r="CO267">
            <v>0</v>
          </cell>
          <cell r="CP267">
            <v>0</v>
          </cell>
          <cell r="CQ267">
            <v>0</v>
          </cell>
          <cell r="CR267">
            <v>0</v>
          </cell>
          <cell r="CS267">
            <v>0</v>
          </cell>
          <cell r="CT267">
            <v>0</v>
          </cell>
          <cell r="CU267">
            <v>0</v>
          </cell>
          <cell r="CV267">
            <v>0</v>
          </cell>
          <cell r="CW267">
            <v>0</v>
          </cell>
          <cell r="CX267">
            <v>0</v>
          </cell>
          <cell r="CY267">
            <v>0</v>
          </cell>
          <cell r="CZ267">
            <v>0</v>
          </cell>
          <cell r="DA267">
            <v>0</v>
          </cell>
        </row>
        <row r="268">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row>
        <row r="269">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4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ToM3"/>
      <sheetName val="Assumptions2014China"/>
      <sheetName val="RWE"/>
      <sheetName val="Units"/>
      <sheetName val="Sheet1"/>
      <sheetName val="Sheet3"/>
      <sheetName val="ToM3'D"/>
      <sheetName val="RWE'D"/>
      <sheetName val="RWE'E"/>
    </sheetNames>
    <sheetDataSet>
      <sheetData sheetId="0"/>
      <sheetData sheetId="1">
        <row r="2">
          <cell r="A2">
            <v>1.4</v>
          </cell>
        </row>
      </sheetData>
      <sheetData sheetId="2"/>
      <sheetData sheetId="3">
        <row r="1">
          <cell r="A1">
            <v>1.1499999999999999</v>
          </cell>
        </row>
        <row r="3">
          <cell r="A3">
            <v>1</v>
          </cell>
        </row>
        <row r="7">
          <cell r="A7">
            <v>1.82</v>
          </cell>
        </row>
        <row r="8">
          <cell r="A8">
            <v>1.9</v>
          </cell>
        </row>
        <row r="12">
          <cell r="A12">
            <v>2.2999999999999998</v>
          </cell>
        </row>
      </sheetData>
      <sheetData sheetId="4"/>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O26"/>
  <sheetViews>
    <sheetView workbookViewId="0"/>
  </sheetViews>
  <sheetFormatPr defaultRowHeight="12.5"/>
  <sheetData>
    <row r="1" spans="1:15" ht="13">
      <c r="A1" s="2" t="s">
        <v>71</v>
      </c>
    </row>
    <row r="2" spans="1:15">
      <c r="A2" t="s">
        <v>42</v>
      </c>
    </row>
    <row r="4" spans="1:15" ht="13">
      <c r="A4" s="1" t="s">
        <v>84</v>
      </c>
    </row>
    <row r="5" spans="1:15" ht="52" customHeight="1">
      <c r="A5" s="189" t="s">
        <v>78</v>
      </c>
      <c r="B5" s="189"/>
      <c r="C5" s="189"/>
      <c r="D5" s="189"/>
      <c r="E5" s="189"/>
      <c r="F5" s="189"/>
      <c r="G5" s="189"/>
      <c r="H5" s="189"/>
      <c r="I5" s="189"/>
      <c r="J5" s="189"/>
      <c r="K5" s="189"/>
      <c r="L5" s="189"/>
      <c r="M5" s="189"/>
      <c r="N5" s="189"/>
      <c r="O5" s="189"/>
    </row>
    <row r="8" spans="1:15" ht="13">
      <c r="A8" s="1" t="s">
        <v>83</v>
      </c>
    </row>
    <row r="9" spans="1:15" ht="13">
      <c r="A9" s="1" t="s">
        <v>66</v>
      </c>
    </row>
    <row r="10" spans="1:15" ht="13">
      <c r="A10" s="1" t="s">
        <v>67</v>
      </c>
    </row>
    <row r="12" spans="1:15" ht="13">
      <c r="A12" s="1" t="s">
        <v>29</v>
      </c>
    </row>
    <row r="13" spans="1:15">
      <c r="A13" t="s">
        <v>32</v>
      </c>
    </row>
    <row r="14" spans="1:15">
      <c r="A14" t="s">
        <v>33</v>
      </c>
    </row>
    <row r="15" spans="1:15">
      <c r="A15" t="s">
        <v>68</v>
      </c>
    </row>
    <row r="16" spans="1:15">
      <c r="A16" t="s">
        <v>34</v>
      </c>
    </row>
    <row r="17" spans="1:14">
      <c r="A17" t="s">
        <v>35</v>
      </c>
    </row>
    <row r="19" spans="1:14" ht="13">
      <c r="A19" s="1" t="s">
        <v>69</v>
      </c>
    </row>
    <row r="20" spans="1:14">
      <c r="A20" t="s">
        <v>31</v>
      </c>
    </row>
    <row r="21" spans="1:14">
      <c r="A21" t="s">
        <v>70</v>
      </c>
    </row>
    <row r="22" spans="1:14">
      <c r="A22" t="s">
        <v>77</v>
      </c>
    </row>
    <row r="24" spans="1:14">
      <c r="A24" s="188" t="s">
        <v>76</v>
      </c>
      <c r="B24" s="188"/>
      <c r="C24" s="188"/>
      <c r="D24" s="188"/>
      <c r="E24" s="188"/>
      <c r="F24" s="188"/>
      <c r="G24" s="188"/>
      <c r="H24" s="188"/>
      <c r="I24" s="188"/>
      <c r="J24" s="188"/>
      <c r="K24" s="188"/>
      <c r="L24" s="188"/>
      <c r="M24" s="188"/>
      <c r="N24" s="188"/>
    </row>
    <row r="26" spans="1:14">
      <c r="A26" t="s">
        <v>30</v>
      </c>
    </row>
  </sheetData>
  <mergeCells count="2">
    <mergeCell ref="A24:N24"/>
    <mergeCell ref="A5:O5"/>
  </mergeCells>
  <phoneticPr fontId="1" type="noConversion"/>
  <pageMargins left="0.75" right="0.75" top="1" bottom="1" header="0.5" footer="0.5"/>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M190"/>
  <sheetViews>
    <sheetView workbookViewId="0"/>
  </sheetViews>
  <sheetFormatPr defaultColWidth="9.08984375" defaultRowHeight="12.5"/>
  <cols>
    <col min="1" max="1" width="9.08984375" style="178" customWidth="1"/>
    <col min="2" max="19" width="4.7265625" style="178" customWidth="1"/>
    <col min="20" max="27" width="4.7265625" style="178" hidden="1" customWidth="1"/>
    <col min="28" max="28" width="1.7265625" style="178" customWidth="1"/>
    <col min="29" max="37" width="4.7265625" style="178" customWidth="1"/>
    <col min="38" max="38" width="5.6328125" style="178" customWidth="1"/>
    <col min="39" max="46" width="4.7265625" style="178" customWidth="1"/>
    <col min="47" max="54" width="4.7265625" style="178" hidden="1" customWidth="1"/>
    <col min="55" max="55" width="1.7265625" style="178" customWidth="1"/>
    <col min="56" max="59" width="5.7265625" style="178" customWidth="1"/>
    <col min="60" max="74" width="4.7265625" style="178" customWidth="1"/>
    <col min="75" max="16384" width="9.08984375" style="178"/>
  </cols>
  <sheetData>
    <row r="1" spans="1:1">
      <c r="A1" s="166"/>
    </row>
    <row r="38" spans="1:65" ht="13">
      <c r="A38" s="179" t="s">
        <v>79</v>
      </c>
    </row>
    <row r="39" spans="1:65">
      <c r="A39" s="166"/>
      <c r="B39" s="237" t="s">
        <v>74</v>
      </c>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166"/>
      <c r="AC39" s="238" t="s">
        <v>73</v>
      </c>
      <c r="AD39" s="238"/>
      <c r="AE39" s="238"/>
      <c r="AF39" s="238"/>
      <c r="AG39" s="238"/>
      <c r="AH39" s="238"/>
      <c r="AI39" s="238"/>
      <c r="AJ39" s="238"/>
      <c r="AK39" s="238"/>
      <c r="AL39" s="238"/>
      <c r="AM39" s="238"/>
      <c r="AN39" s="238"/>
      <c r="AO39" s="238"/>
      <c r="AP39" s="238"/>
      <c r="AQ39" s="238"/>
      <c r="AR39" s="238"/>
      <c r="AS39" s="238"/>
      <c r="AT39" s="238"/>
      <c r="AU39" s="238"/>
      <c r="AV39" s="238"/>
      <c r="AW39" s="238"/>
      <c r="AX39" s="238"/>
      <c r="AY39" s="238"/>
      <c r="AZ39" s="238"/>
      <c r="BA39" s="238"/>
      <c r="BB39" s="238"/>
      <c r="BC39" s="166"/>
      <c r="BD39" s="166"/>
    </row>
    <row r="40" spans="1:65">
      <c r="B40" s="178">
        <v>2000</v>
      </c>
      <c r="C40" s="178">
        <f t="shared" ref="C40:AA40" si="0">1+B40</f>
        <v>2001</v>
      </c>
      <c r="D40" s="178">
        <f t="shared" si="0"/>
        <v>2002</v>
      </c>
      <c r="E40" s="178">
        <f t="shared" si="0"/>
        <v>2003</v>
      </c>
      <c r="F40" s="178">
        <f t="shared" si="0"/>
        <v>2004</v>
      </c>
      <c r="G40" s="178">
        <f t="shared" si="0"/>
        <v>2005</v>
      </c>
      <c r="H40" s="178">
        <f t="shared" si="0"/>
        <v>2006</v>
      </c>
      <c r="I40" s="178">
        <f t="shared" si="0"/>
        <v>2007</v>
      </c>
      <c r="J40" s="178">
        <f t="shared" si="0"/>
        <v>2008</v>
      </c>
      <c r="K40" s="178">
        <f t="shared" si="0"/>
        <v>2009</v>
      </c>
      <c r="L40" s="178">
        <f t="shared" si="0"/>
        <v>2010</v>
      </c>
      <c r="M40" s="178">
        <f t="shared" si="0"/>
        <v>2011</v>
      </c>
      <c r="N40" s="178">
        <f t="shared" si="0"/>
        <v>2012</v>
      </c>
      <c r="O40" s="178">
        <f t="shared" si="0"/>
        <v>2013</v>
      </c>
      <c r="P40" s="178">
        <f t="shared" si="0"/>
        <v>2014</v>
      </c>
      <c r="Q40" s="178">
        <f t="shared" si="0"/>
        <v>2015</v>
      </c>
      <c r="R40" s="178">
        <f t="shared" si="0"/>
        <v>2016</v>
      </c>
      <c r="S40" s="178">
        <f t="shared" si="0"/>
        <v>2017</v>
      </c>
      <c r="T40" s="178">
        <f t="shared" si="0"/>
        <v>2018</v>
      </c>
      <c r="U40" s="178">
        <f t="shared" si="0"/>
        <v>2019</v>
      </c>
      <c r="V40" s="178">
        <f t="shared" si="0"/>
        <v>2020</v>
      </c>
      <c r="W40" s="178">
        <f t="shared" si="0"/>
        <v>2021</v>
      </c>
      <c r="X40" s="178">
        <f t="shared" si="0"/>
        <v>2022</v>
      </c>
      <c r="Y40" s="178">
        <f t="shared" si="0"/>
        <v>2023</v>
      </c>
      <c r="Z40" s="178">
        <f t="shared" si="0"/>
        <v>2024</v>
      </c>
      <c r="AA40" s="178">
        <f t="shared" si="0"/>
        <v>2025</v>
      </c>
      <c r="AC40" s="178">
        <v>2000</v>
      </c>
      <c r="AD40" s="178">
        <f t="shared" ref="AD40:BB40" si="1">1+AC40</f>
        <v>2001</v>
      </c>
      <c r="AE40" s="178">
        <f t="shared" si="1"/>
        <v>2002</v>
      </c>
      <c r="AF40" s="178">
        <f t="shared" si="1"/>
        <v>2003</v>
      </c>
      <c r="AG40" s="178">
        <f t="shared" si="1"/>
        <v>2004</v>
      </c>
      <c r="AH40" s="178">
        <f t="shared" si="1"/>
        <v>2005</v>
      </c>
      <c r="AI40" s="178">
        <f t="shared" si="1"/>
        <v>2006</v>
      </c>
      <c r="AJ40" s="178">
        <f t="shared" si="1"/>
        <v>2007</v>
      </c>
      <c r="AK40" s="178">
        <f t="shared" si="1"/>
        <v>2008</v>
      </c>
      <c r="AL40" s="178">
        <f t="shared" si="1"/>
        <v>2009</v>
      </c>
      <c r="AM40" s="178">
        <f t="shared" si="1"/>
        <v>2010</v>
      </c>
      <c r="AN40" s="178">
        <f t="shared" si="1"/>
        <v>2011</v>
      </c>
      <c r="AO40" s="178">
        <f t="shared" si="1"/>
        <v>2012</v>
      </c>
      <c r="AP40" s="178">
        <f t="shared" si="1"/>
        <v>2013</v>
      </c>
      <c r="AQ40" s="178">
        <f t="shared" si="1"/>
        <v>2014</v>
      </c>
      <c r="AR40" s="178">
        <f t="shared" si="1"/>
        <v>2015</v>
      </c>
      <c r="AS40" s="178">
        <f t="shared" si="1"/>
        <v>2016</v>
      </c>
      <c r="AT40" s="178">
        <f t="shared" si="1"/>
        <v>2017</v>
      </c>
      <c r="AU40" s="178">
        <f t="shared" si="1"/>
        <v>2018</v>
      </c>
      <c r="AV40" s="178">
        <f t="shared" si="1"/>
        <v>2019</v>
      </c>
      <c r="AW40" s="178">
        <f t="shared" si="1"/>
        <v>2020</v>
      </c>
      <c r="AX40" s="178">
        <f t="shared" si="1"/>
        <v>2021</v>
      </c>
      <c r="AY40" s="178">
        <f t="shared" si="1"/>
        <v>2022</v>
      </c>
      <c r="AZ40" s="178">
        <f t="shared" si="1"/>
        <v>2023</v>
      </c>
      <c r="BA40" s="178">
        <f t="shared" si="1"/>
        <v>2024</v>
      </c>
      <c r="BB40" s="178">
        <f t="shared" si="1"/>
        <v>2025</v>
      </c>
    </row>
    <row r="41" spans="1:65">
      <c r="A41" s="178" t="s">
        <v>38</v>
      </c>
      <c r="B41" s="180">
        <f>ExportsCoreVPA!C$6</f>
        <v>1.7770732432885719</v>
      </c>
      <c r="C41" s="180">
        <f>ExportsCoreVPA!D$6</f>
        <v>1.7770732432885719</v>
      </c>
      <c r="D41" s="180">
        <f>ExportsCoreVPA!E$6</f>
        <v>2.0652050638038886</v>
      </c>
      <c r="E41" s="180">
        <f>ExportsCoreVPA!F$6</f>
        <v>2.2930273272138839</v>
      </c>
      <c r="F41" s="180">
        <f>ExportsCoreVPA!G$6</f>
        <v>2.4281809619947525</v>
      </c>
      <c r="G41" s="180">
        <f>ExportsCoreVPA!H$6</f>
        <v>2.6270460523846673</v>
      </c>
      <c r="H41" s="180">
        <f>ExportsCoreVPA!I$6</f>
        <v>2.6532214959663323</v>
      </c>
      <c r="I41" s="180">
        <f>ExportsCoreVPA!J$6</f>
        <v>2.9502014187818455</v>
      </c>
      <c r="J41" s="180">
        <f>ExportsCoreVPA!K$6</f>
        <v>2.7602095729933973</v>
      </c>
      <c r="K41" s="180">
        <f>ExportsCoreVPA!L$6</f>
        <v>2.0306720848297775</v>
      </c>
      <c r="L41" s="180">
        <f>ExportsCoreVPA!M$6</f>
        <v>2.906945984275239</v>
      </c>
      <c r="M41" s="180">
        <f>ExportsCoreVPA!N$6</f>
        <v>3.4802519735610433</v>
      </c>
      <c r="N41" s="180">
        <f>ExportsCoreVPA!O$6</f>
        <v>3.1230341370232009</v>
      </c>
      <c r="O41" s="180">
        <f>ExportsCoreVPA!P$6</f>
        <v>3.2196733675822493</v>
      </c>
      <c r="P41" s="180">
        <f>ExportsCoreVPA!Q$6</f>
        <v>4.0246794026032218</v>
      </c>
      <c r="Q41" s="180">
        <f>ExportsCoreVPA!R$6</f>
        <v>3.752227328100485</v>
      </c>
      <c r="R41" s="180">
        <f>ExportsCoreVPA!S$6</f>
        <v>3.819143235002437</v>
      </c>
      <c r="S41" s="180">
        <f>ExportsCoreVPA!T$6</f>
        <v>2.9870798423077787</v>
      </c>
      <c r="T41" s="180">
        <f>ExportsCoreVPA!U$6</f>
        <v>3.1987680899659994</v>
      </c>
      <c r="U41" s="180">
        <f>ExportsCoreVPA!V$6</f>
        <v>1.2281360000000001E-4</v>
      </c>
      <c r="V41" s="180">
        <f>ExportsCoreVPA!W$6</f>
        <v>1.2281360000000001E-4</v>
      </c>
      <c r="W41" s="180">
        <f>ExportsCoreVPA!X$6</f>
        <v>1.2281360000000001E-4</v>
      </c>
      <c r="X41" s="180">
        <f>ExportsCoreVPA!Y$6</f>
        <v>1.2281360000000001E-4</v>
      </c>
      <c r="Y41" s="180">
        <f>ExportsCoreVPA!Z$6</f>
        <v>1.2281360000000001E-4</v>
      </c>
      <c r="Z41" s="180">
        <f>ExportsCoreVPA!AA$6</f>
        <v>1.2281360000000001E-4</v>
      </c>
      <c r="AA41" s="180">
        <f>ExportsCoreVPA!AB$6</f>
        <v>1.2281360000000001E-4</v>
      </c>
      <c r="AB41" s="181"/>
    </row>
    <row r="42" spans="1:65">
      <c r="A42" s="178" t="s">
        <v>27</v>
      </c>
      <c r="B42" s="180">
        <f>Exports!C$9-B41</f>
        <v>0.26566165424068511</v>
      </c>
      <c r="C42" s="180">
        <f>Exports!D$9-C41</f>
        <v>5.7352848325686878E-3</v>
      </c>
      <c r="D42" s="180">
        <f>Exports!E$9-D41</f>
        <v>1.7169459275758747E-3</v>
      </c>
      <c r="E42" s="180">
        <f>Exports!F$9-E41</f>
        <v>1.9097947877555477E-3</v>
      </c>
      <c r="F42" s="180">
        <f>Exports!G$9-F41</f>
        <v>3.03232834999978E-3</v>
      </c>
      <c r="G42" s="180">
        <f>Exports!H$9-G41</f>
        <v>2.3203858299991609E-3</v>
      </c>
      <c r="H42" s="180">
        <f>Exports!I$9-H41</f>
        <v>1.3690935578791752E-3</v>
      </c>
      <c r="I42" s="180">
        <f>Exports!J$9-I41</f>
        <v>3.7199329879484822E-3</v>
      </c>
      <c r="J42" s="180">
        <f>Exports!K$9-J41</f>
        <v>5.0173053892850206E-3</v>
      </c>
      <c r="K42" s="180">
        <f>Exports!L$9-K41</f>
        <v>6.9299997873235597E-3</v>
      </c>
      <c r="L42" s="180">
        <f>Exports!M$9-L41</f>
        <v>8.0247489708784592E-3</v>
      </c>
      <c r="M42" s="180">
        <f>Exports!N$9-M41</f>
        <v>1.385044205332342E-2</v>
      </c>
      <c r="N42" s="180">
        <f>Exports!O$9-N41</f>
        <v>1.040376291614864E-2</v>
      </c>
      <c r="O42" s="180">
        <f>Exports!P$9-O41</f>
        <v>8.912916233335455E-3</v>
      </c>
      <c r="P42" s="180">
        <f>Exports!Q$9-P41</f>
        <v>8.8982208428767251E-3</v>
      </c>
      <c r="Q42" s="180">
        <f>Exports!R$9-Q41</f>
        <v>1.2112911887778743E-2</v>
      </c>
      <c r="R42" s="180">
        <f>Exports!S$9-R41</f>
        <v>1.4274048428807529E-2</v>
      </c>
      <c r="S42" s="180">
        <f>Exports!T$9-S41</f>
        <v>9.9631865133336106E-3</v>
      </c>
      <c r="T42" s="180">
        <f>Exports!U$9-T41</f>
        <v>-2.9616454578399996</v>
      </c>
      <c r="U42" s="180">
        <f>Exports!V$9-U41</f>
        <v>0</v>
      </c>
      <c r="V42" s="180">
        <f>Exports!W$9-V41</f>
        <v>0</v>
      </c>
      <c r="W42" s="180">
        <f>Exports!X$9-W41</f>
        <v>0</v>
      </c>
      <c r="X42" s="180">
        <f>Exports!Y$9-X41</f>
        <v>0</v>
      </c>
      <c r="Y42" s="180">
        <f>Exports!Z$9-Y41</f>
        <v>0</v>
      </c>
      <c r="Z42" s="180">
        <f>Exports!AA$9-Z41</f>
        <v>0</v>
      </c>
      <c r="AA42" s="180">
        <f>Exports!AB$9-AA41</f>
        <v>0</v>
      </c>
      <c r="AB42" s="181"/>
    </row>
    <row r="43" spans="1:65">
      <c r="A43" s="178" t="s">
        <v>81</v>
      </c>
      <c r="B43" s="180">
        <f>Exports!C$16</f>
        <v>7.0080079999999989E-2</v>
      </c>
      <c r="C43" s="180">
        <f>Exports!D$16</f>
        <v>0.13399707999999999</v>
      </c>
      <c r="D43" s="180">
        <f>Exports!E$16</f>
        <v>7.8730609999999993E-2</v>
      </c>
      <c r="E43" s="180">
        <f>Exports!F$16</f>
        <v>6.6066349999999996E-2</v>
      </c>
      <c r="F43" s="180">
        <f>Exports!G$16</f>
        <v>6.4604469999999997E-2</v>
      </c>
      <c r="G43" s="180">
        <f>Exports!H$16</f>
        <v>7.226806999999999E-2</v>
      </c>
      <c r="H43" s="180">
        <f>Exports!I$16</f>
        <v>4.7432750959999999E-2</v>
      </c>
      <c r="I43" s="180">
        <f>Exports!J$16</f>
        <v>5.3028569999999997E-2</v>
      </c>
      <c r="J43" s="180">
        <f>Exports!K$16</f>
        <v>2.006382E-2</v>
      </c>
      <c r="K43" s="180">
        <f>Exports!L$16</f>
        <v>5.3054329999999997E-2</v>
      </c>
      <c r="L43" s="180">
        <f>Exports!M$16</f>
        <v>2.4831062199999997E-2</v>
      </c>
      <c r="M43" s="180">
        <f>Exports!N$16</f>
        <v>1.6959160399999996E-2</v>
      </c>
      <c r="N43" s="180">
        <f>Exports!O$16</f>
        <v>9.063852419999999E-3</v>
      </c>
      <c r="O43" s="180">
        <f>Exports!P$16</f>
        <v>0</v>
      </c>
      <c r="P43" s="180">
        <f>Exports!Q$16</f>
        <v>0</v>
      </c>
      <c r="Q43" s="180">
        <f>Exports!R$16</f>
        <v>0</v>
      </c>
      <c r="R43" s="180">
        <f>Exports!S$16</f>
        <v>0</v>
      </c>
      <c r="S43" s="180">
        <f>Exports!T$16</f>
        <v>0</v>
      </c>
      <c r="T43" s="180">
        <f>Exports!U$16</f>
        <v>0</v>
      </c>
      <c r="U43" s="180">
        <f>Exports!V$16</f>
        <v>0</v>
      </c>
      <c r="V43" s="180">
        <f>Exports!W$16</f>
        <v>0</v>
      </c>
      <c r="W43" s="180">
        <f>Exports!X$16</f>
        <v>0</v>
      </c>
      <c r="X43" s="180">
        <f>Exports!Y$16</f>
        <v>0</v>
      </c>
      <c r="Y43" s="180">
        <f>Exports!Z$16</f>
        <v>0</v>
      </c>
      <c r="Z43" s="180">
        <f>Exports!AA$16</f>
        <v>0</v>
      </c>
      <c r="AA43" s="180">
        <f>Exports!AB$16</f>
        <v>0</v>
      </c>
      <c r="AB43" s="181"/>
    </row>
    <row r="44" spans="1:65">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row>
    <row r="45" spans="1:65">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row>
    <row r="46" spans="1:65">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row>
    <row r="47" spans="1:65">
      <c r="A47" s="178" t="str">
        <f>A41</f>
        <v>VPA core</v>
      </c>
      <c r="AC47" s="182">
        <f>ExportsCoreVPA!AD$6</f>
        <v>268.32881789203304</v>
      </c>
      <c r="AD47" s="182">
        <f>ExportsCoreVPA!AE$6</f>
        <v>202.1443866004561</v>
      </c>
      <c r="AE47" s="182">
        <f>ExportsCoreVPA!AF$6</f>
        <v>229.59749761555628</v>
      </c>
      <c r="AF47" s="182">
        <f>ExportsCoreVPA!AG$6</f>
        <v>269.66941964729205</v>
      </c>
      <c r="AG47" s="182">
        <f>ExportsCoreVPA!AH$6</f>
        <v>358.44231952239056</v>
      </c>
      <c r="AH47" s="182">
        <f>ExportsCoreVPA!AI$6</f>
        <v>404.29767501751621</v>
      </c>
      <c r="AI47" s="182">
        <f>ExportsCoreVPA!AJ$6</f>
        <v>465.70235973323855</v>
      </c>
      <c r="AJ47" s="182">
        <f>ExportsCoreVPA!AK$6</f>
        <v>563.13742072714115</v>
      </c>
      <c r="AK47" s="182">
        <f>ExportsCoreVPA!AL$6</f>
        <v>555.73256173931338</v>
      </c>
      <c r="AL47" s="182">
        <f>ExportsCoreVPA!AM$6</f>
        <v>365.70529882638192</v>
      </c>
      <c r="AM47" s="182">
        <f>ExportsCoreVPA!AN$6</f>
        <v>608.55739232589531</v>
      </c>
      <c r="AN47" s="182">
        <f>ExportsCoreVPA!AO$6</f>
        <v>771.55639936048794</v>
      </c>
      <c r="AO47" s="182">
        <f>ExportsCoreVPA!AP$6</f>
        <v>674.26081688726549</v>
      </c>
      <c r="AP47" s="182">
        <f>ExportsCoreVPA!AQ$6</f>
        <v>764.65886693669529</v>
      </c>
      <c r="AQ47" s="182">
        <f>ExportsCoreVPA!AR$6</f>
        <v>989.39185988419501</v>
      </c>
      <c r="AR47" s="182">
        <f>ExportsCoreVPA!AS$6</f>
        <v>843.18509795150612</v>
      </c>
      <c r="AS47" s="182">
        <f>ExportsCoreVPA!AT$6</f>
        <v>723.32176530072479</v>
      </c>
      <c r="AT47" s="182">
        <f>ExportsCoreVPA!AU$6</f>
        <v>722.3105429000816</v>
      </c>
      <c r="AU47" s="182">
        <f>ExportsCoreVPA!AV$6</f>
        <v>891.20267374953914</v>
      </c>
      <c r="AV47" s="182">
        <f>ExportsCoreVPA!AW$6</f>
        <v>0</v>
      </c>
      <c r="AW47" s="182">
        <f>ExportsCoreVPA!AX$6</f>
        <v>0</v>
      </c>
      <c r="AX47" s="182">
        <f>ExportsCoreVPA!AY$6</f>
        <v>0</v>
      </c>
      <c r="AY47" s="182">
        <f>ExportsCoreVPA!AZ$6</f>
        <v>0</v>
      </c>
      <c r="AZ47" s="182">
        <f>ExportsCoreVPA!BA$6</f>
        <v>0</v>
      </c>
      <c r="BA47" s="182">
        <f>ExportsCoreVPA!BB$6</f>
        <v>0</v>
      </c>
      <c r="BB47" s="182">
        <f>ExportsCoreVPA!BC$6</f>
        <v>0</v>
      </c>
    </row>
    <row r="48" spans="1:65">
      <c r="A48" s="178" t="str">
        <f>A42</f>
        <v>Other Timber Sector</v>
      </c>
      <c r="AC48" s="182">
        <f>Exports!AD$9-AC47</f>
        <v>1.6425255768270404</v>
      </c>
      <c r="AD48" s="182">
        <f>Exports!AE$9-AD47</f>
        <v>2.2420058182305809</v>
      </c>
      <c r="AE48" s="182">
        <f>Exports!AF$9-AE47</f>
        <v>0.58769140960001209</v>
      </c>
      <c r="AF48" s="182">
        <f>Exports!AG$9-AF47</f>
        <v>0.75138380899539925</v>
      </c>
      <c r="AG48" s="182">
        <f>Exports!AH$9-AG47</f>
        <v>1.108205041579879</v>
      </c>
      <c r="AH48" s="182">
        <f>Exports!AI$9-AH47</f>
        <v>1.0608995880290308</v>
      </c>
      <c r="AI48" s="182">
        <f>Exports!AJ$9-AI47</f>
        <v>1.7224641503999578</v>
      </c>
      <c r="AJ48" s="182">
        <f>Exports!AK$9-AJ47</f>
        <v>4.6394881649534909</v>
      </c>
      <c r="AK48" s="182">
        <f>Exports!AL$9-AK47</f>
        <v>7.8210983199770681</v>
      </c>
      <c r="AL48" s="182">
        <f>Exports!AM$9-AL47</f>
        <v>9.6744976741314304</v>
      </c>
      <c r="AM48" s="182">
        <f>Exports!AN$9-AM47</f>
        <v>11.663767217990198</v>
      </c>
      <c r="AN48" s="182">
        <f>Exports!AO$9-AN47</f>
        <v>15.921745221214678</v>
      </c>
      <c r="AO48" s="182">
        <f>Exports!AP$9-AO47</f>
        <v>14.410499789942151</v>
      </c>
      <c r="AP48" s="182">
        <f>Exports!AQ$9-AP47</f>
        <v>11.919997100700016</v>
      </c>
      <c r="AQ48" s="182">
        <f>Exports!AR$9-AQ47</f>
        <v>12.990242351851521</v>
      </c>
      <c r="AR48" s="182">
        <f>Exports!AS$9-AR47</f>
        <v>18.391878768499964</v>
      </c>
      <c r="AS48" s="182">
        <f>Exports!AT$9-AS47</f>
        <v>21.080614800399985</v>
      </c>
      <c r="AT48" s="182">
        <f>Exports!AU$9-AT47</f>
        <v>16.354859729192299</v>
      </c>
      <c r="AU48" s="182">
        <f>Exports!AV$9-AU47</f>
        <v>-800.04680090411887</v>
      </c>
      <c r="AV48" s="182">
        <f>Exports!AW$9-AV47</f>
        <v>0</v>
      </c>
      <c r="AW48" s="182">
        <f>Exports!AX$9-AW47</f>
        <v>0</v>
      </c>
      <c r="AX48" s="182">
        <f>Exports!AY$9-AX47</f>
        <v>0</v>
      </c>
      <c r="AY48" s="182">
        <f>Exports!AZ$9-AY47</f>
        <v>0</v>
      </c>
      <c r="AZ48" s="182">
        <f>Exports!BA$9-AZ47</f>
        <v>0</v>
      </c>
      <c r="BA48" s="182">
        <f>Exports!BB$9-BA47</f>
        <v>0</v>
      </c>
      <c r="BB48" s="182">
        <f>Exports!BC$9-BB47</f>
        <v>0</v>
      </c>
      <c r="BD48" s="166"/>
      <c r="BE48" s="166"/>
      <c r="BF48" s="166"/>
      <c r="BG48" s="166"/>
      <c r="BH48" s="166"/>
      <c r="BI48" s="166"/>
      <c r="BJ48" s="166"/>
      <c r="BK48" s="166"/>
      <c r="BL48" s="166"/>
      <c r="BM48" s="166"/>
    </row>
    <row r="49" spans="1:56">
      <c r="A49" s="178" t="str">
        <f>A43</f>
        <v>Paper Sector</v>
      </c>
      <c r="B49" s="181"/>
      <c r="AC49" s="182">
        <f>Exports!AD$16</f>
        <v>5.8858616024762043</v>
      </c>
      <c r="AD49" s="182">
        <f>Exports!AE$16</f>
        <v>9.1660556128082433</v>
      </c>
      <c r="AE49" s="182">
        <f>Exports!AF$16</f>
        <v>6.5159577164153824</v>
      </c>
      <c r="AF49" s="182">
        <f>Exports!AG$16</f>
        <v>7.1938343132014966</v>
      </c>
      <c r="AG49" s="182">
        <f>Exports!AH$16</f>
        <v>7.4126595388277297</v>
      </c>
      <c r="AH49" s="182">
        <f>Exports!AI$16</f>
        <v>7.298162420168067</v>
      </c>
      <c r="AI49" s="182">
        <f>Exports!AJ$16</f>
        <v>5.2063080476647023</v>
      </c>
      <c r="AJ49" s="182">
        <f>Exports!AK$16</f>
        <v>5.6169081953488362</v>
      </c>
      <c r="AK49" s="182">
        <f>Exports!AL$16</f>
        <v>2.5761720459166941</v>
      </c>
      <c r="AL49" s="182">
        <f>Exports!AM$16</f>
        <v>6.8478109436857446</v>
      </c>
      <c r="AM49" s="182">
        <f>Exports!AN$16</f>
        <v>3.2971663696797089</v>
      </c>
      <c r="AN49" s="182">
        <f>Exports!AO$16</f>
        <v>2.305830495406016</v>
      </c>
      <c r="AO49" s="182">
        <f>Exports!AP$16</f>
        <v>1.2770579020991055</v>
      </c>
      <c r="AP49" s="182">
        <f>Exports!AQ$16</f>
        <v>0</v>
      </c>
      <c r="AQ49" s="182">
        <f>Exports!AR$16</f>
        <v>0</v>
      </c>
      <c r="AR49" s="182">
        <f>Exports!AS$16</f>
        <v>0</v>
      </c>
      <c r="AS49" s="182">
        <f>Exports!AT$16</f>
        <v>0</v>
      </c>
      <c r="AT49" s="182">
        <f>Exports!AU$16</f>
        <v>0</v>
      </c>
      <c r="AU49" s="182">
        <f>Exports!AV$16</f>
        <v>0</v>
      </c>
      <c r="AV49" s="182">
        <f>Exports!AW$16</f>
        <v>0</v>
      </c>
      <c r="AW49" s="182">
        <f>Exports!AX$16</f>
        <v>0</v>
      </c>
      <c r="AX49" s="182">
        <f>Exports!AY$16</f>
        <v>0</v>
      </c>
      <c r="AY49" s="182">
        <f>Exports!AZ$16</f>
        <v>0</v>
      </c>
      <c r="AZ49" s="182">
        <f>Exports!BA$16</f>
        <v>0</v>
      </c>
      <c r="BA49" s="182">
        <f>Exports!BB$16</f>
        <v>0</v>
      </c>
      <c r="BB49" s="182">
        <f>Exports!BC$16</f>
        <v>0</v>
      </c>
    </row>
    <row r="50" spans="1:56">
      <c r="B50" s="181"/>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182"/>
      <c r="BA50" s="182"/>
      <c r="BB50" s="182"/>
    </row>
    <row r="51" spans="1:56" ht="13">
      <c r="A51" s="179" t="s">
        <v>80</v>
      </c>
      <c r="B51" s="181"/>
      <c r="C51" s="181"/>
      <c r="D51" s="181"/>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1"/>
      <c r="AU51" s="181"/>
      <c r="AV51" s="181"/>
      <c r="AW51" s="181"/>
      <c r="AX51" s="181"/>
      <c r="AY51" s="181"/>
      <c r="AZ51" s="181"/>
      <c r="BA51" s="181"/>
      <c r="BB51" s="181"/>
    </row>
    <row r="52" spans="1:56">
      <c r="A52" s="166"/>
      <c r="B52" s="237" t="s">
        <v>74</v>
      </c>
      <c r="C52" s="237"/>
      <c r="D52" s="237"/>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166"/>
      <c r="AC52" s="238" t="s">
        <v>73</v>
      </c>
      <c r="AD52" s="238"/>
      <c r="AE52" s="238"/>
      <c r="AF52" s="238"/>
      <c r="AG52" s="238"/>
      <c r="AH52" s="238"/>
      <c r="AI52" s="238"/>
      <c r="AJ52" s="238"/>
      <c r="AK52" s="238"/>
      <c r="AL52" s="238"/>
      <c r="AM52" s="238"/>
      <c r="AN52" s="238"/>
      <c r="AO52" s="238"/>
      <c r="AP52" s="238"/>
      <c r="AQ52" s="238"/>
      <c r="AR52" s="238"/>
      <c r="AS52" s="238"/>
      <c r="AT52" s="238"/>
      <c r="AU52" s="238"/>
      <c r="AV52" s="238"/>
      <c r="AW52" s="238"/>
      <c r="AX52" s="238"/>
      <c r="AY52" s="238"/>
      <c r="AZ52" s="238"/>
      <c r="BA52" s="238"/>
      <c r="BB52" s="238"/>
      <c r="BC52" s="166"/>
      <c r="BD52" s="166"/>
    </row>
    <row r="53" spans="1:56">
      <c r="A53" s="166"/>
      <c r="B53" s="183">
        <f>Exports!C$7</f>
        <v>2.1128149775292568</v>
      </c>
      <c r="C53" s="183">
        <f>Exports!D$7</f>
        <v>1.9168056081211406</v>
      </c>
      <c r="D53" s="183">
        <f>Exports!E$7</f>
        <v>2.1456526197314645</v>
      </c>
      <c r="E53" s="183">
        <f>Exports!F$7</f>
        <v>2.3610034720016393</v>
      </c>
      <c r="F53" s="183">
        <f>Exports!G$7</f>
        <v>2.4958177603447522</v>
      </c>
      <c r="G53" s="183">
        <f>Exports!H$7</f>
        <v>2.7016345082146662</v>
      </c>
      <c r="H53" s="183">
        <f>Exports!I$7</f>
        <v>2.7020233404842116</v>
      </c>
      <c r="I53" s="183">
        <f>Exports!J$7</f>
        <v>3.0069499217697939</v>
      </c>
      <c r="J53" s="183">
        <f>Exports!K$7</f>
        <v>2.7852906983826822</v>
      </c>
      <c r="K53" s="183">
        <f>Exports!L$7</f>
        <v>2.0906564146171012</v>
      </c>
      <c r="L53" s="183">
        <f>Exports!M$7</f>
        <v>2.9398017954461175</v>
      </c>
      <c r="M53" s="183">
        <f>Exports!N$7</f>
        <v>3.5110615760143666</v>
      </c>
      <c r="N53" s="183">
        <f>Exports!O$7</f>
        <v>3.1425017523593497</v>
      </c>
      <c r="O53" s="183">
        <f>Exports!P$7</f>
        <v>3.2285862838155848</v>
      </c>
      <c r="P53" s="183">
        <f>Exports!Q$7</f>
        <v>4.0335776234460985</v>
      </c>
      <c r="Q53" s="183">
        <f>Exports!R$7</f>
        <v>3.7643402399882637</v>
      </c>
      <c r="R53" s="183">
        <f>Exports!S$7</f>
        <v>3.8334172834312445</v>
      </c>
      <c r="S53" s="183">
        <f>Exports!T$7</f>
        <v>2.9970430288211123</v>
      </c>
      <c r="T53" s="183">
        <f>Exports!U$7</f>
        <v>0.23712263212599999</v>
      </c>
      <c r="U53" s="183">
        <f>Exports!V$7</f>
        <v>1.2281360000000001E-4</v>
      </c>
      <c r="V53" s="183">
        <f>Exports!W$7</f>
        <v>1.2281360000000001E-4</v>
      </c>
      <c r="W53" s="183">
        <f>Exports!X$7</f>
        <v>1.2281360000000001E-4</v>
      </c>
      <c r="X53" s="183">
        <f>Exports!Y$7</f>
        <v>1.2281360000000001E-4</v>
      </c>
      <c r="Y53" s="183">
        <f>Exports!Z$7</f>
        <v>1.2281360000000001E-4</v>
      </c>
      <c r="Z53" s="183">
        <f>Exports!AA$7</f>
        <v>1.2281360000000001E-4</v>
      </c>
      <c r="AA53" s="183">
        <f>Exports!AB$7</f>
        <v>1.2281360000000001E-4</v>
      </c>
      <c r="AB53" s="166"/>
      <c r="AC53" s="181">
        <f>Exports!AD$7</f>
        <v>275.8572050713363</v>
      </c>
      <c r="AD53" s="181">
        <f>Exports!AE$7</f>
        <v>213.55244803149492</v>
      </c>
      <c r="AE53" s="181">
        <f>Exports!AF$7</f>
        <v>236.70114674157168</v>
      </c>
      <c r="AF53" s="181">
        <f>Exports!AG$7</f>
        <v>277.61463776948892</v>
      </c>
      <c r="AG53" s="181">
        <f>Exports!AH$7</f>
        <v>366.96318410279815</v>
      </c>
      <c r="AH53" s="181">
        <f>Exports!AI$7</f>
        <v>412.65673702571331</v>
      </c>
      <c r="AI53" s="181">
        <f>Exports!AJ$7</f>
        <v>472.63113193130323</v>
      </c>
      <c r="AJ53" s="181">
        <f>Exports!AK$7</f>
        <v>573.39381708744349</v>
      </c>
      <c r="AK53" s="181">
        <f>Exports!AL$7</f>
        <v>566.12983210520713</v>
      </c>
      <c r="AL53" s="181">
        <f>Exports!AM$7</f>
        <v>382.22760744419912</v>
      </c>
      <c r="AM53" s="181">
        <f>Exports!AN$7</f>
        <v>623.51832591356526</v>
      </c>
      <c r="AN53" s="181">
        <f>Exports!AO$7</f>
        <v>789.78397507710861</v>
      </c>
      <c r="AO53" s="181">
        <f>Exports!AP$7</f>
        <v>689.9483745793068</v>
      </c>
      <c r="AP53" s="181">
        <f>Exports!AQ$7</f>
        <v>776.57886403739531</v>
      </c>
      <c r="AQ53" s="181">
        <f>Exports!AR$7</f>
        <v>1002.3821022360465</v>
      </c>
      <c r="AR53" s="181">
        <f>Exports!AS$7</f>
        <v>861.57697672000609</v>
      </c>
      <c r="AS53" s="181">
        <f>Exports!AT$7</f>
        <v>744.40238010112478</v>
      </c>
      <c r="AT53" s="181">
        <f>Exports!AU$7</f>
        <v>738.6654026292739</v>
      </c>
      <c r="AU53" s="181">
        <f>Exports!AV$7</f>
        <v>91.155872845420276</v>
      </c>
      <c r="AV53" s="181">
        <f>Exports!AW$7</f>
        <v>0</v>
      </c>
      <c r="AW53" s="181">
        <f>Exports!AX$7</f>
        <v>0</v>
      </c>
      <c r="AX53" s="181">
        <f>Exports!AY$7</f>
        <v>0</v>
      </c>
      <c r="AY53" s="181">
        <f>Exports!AZ$7</f>
        <v>0</v>
      </c>
      <c r="AZ53" s="181">
        <f>Exports!BA$7</f>
        <v>0</v>
      </c>
      <c r="BA53" s="181">
        <f>Exports!BB$7</f>
        <v>0</v>
      </c>
      <c r="BB53" s="181">
        <f>Exports!BC$7</f>
        <v>0</v>
      </c>
      <c r="BC53" s="166"/>
      <c r="BD53" s="166"/>
    </row>
    <row r="54" spans="1:56">
      <c r="B54" s="178">
        <v>2000</v>
      </c>
      <c r="C54" s="178">
        <f t="shared" ref="C54:AA54" si="2">1+B54</f>
        <v>2001</v>
      </c>
      <c r="D54" s="178">
        <f t="shared" si="2"/>
        <v>2002</v>
      </c>
      <c r="E54" s="178">
        <f t="shared" si="2"/>
        <v>2003</v>
      </c>
      <c r="F54" s="178">
        <f t="shared" si="2"/>
        <v>2004</v>
      </c>
      <c r="G54" s="178">
        <f t="shared" si="2"/>
        <v>2005</v>
      </c>
      <c r="H54" s="178">
        <f t="shared" si="2"/>
        <v>2006</v>
      </c>
      <c r="I54" s="178">
        <f t="shared" si="2"/>
        <v>2007</v>
      </c>
      <c r="J54" s="178">
        <f t="shared" si="2"/>
        <v>2008</v>
      </c>
      <c r="K54" s="178">
        <f t="shared" si="2"/>
        <v>2009</v>
      </c>
      <c r="L54" s="178">
        <f t="shared" si="2"/>
        <v>2010</v>
      </c>
      <c r="M54" s="178">
        <f t="shared" si="2"/>
        <v>2011</v>
      </c>
      <c r="N54" s="178">
        <f t="shared" si="2"/>
        <v>2012</v>
      </c>
      <c r="O54" s="178">
        <f t="shared" si="2"/>
        <v>2013</v>
      </c>
      <c r="P54" s="178">
        <f t="shared" si="2"/>
        <v>2014</v>
      </c>
      <c r="Q54" s="178">
        <f t="shared" si="2"/>
        <v>2015</v>
      </c>
      <c r="R54" s="178">
        <f t="shared" si="2"/>
        <v>2016</v>
      </c>
      <c r="S54" s="178">
        <f t="shared" si="2"/>
        <v>2017</v>
      </c>
      <c r="T54" s="178">
        <f t="shared" si="2"/>
        <v>2018</v>
      </c>
      <c r="U54" s="178">
        <f t="shared" si="2"/>
        <v>2019</v>
      </c>
      <c r="V54" s="178">
        <f t="shared" si="2"/>
        <v>2020</v>
      </c>
      <c r="W54" s="178">
        <f t="shared" si="2"/>
        <v>2021</v>
      </c>
      <c r="X54" s="178">
        <f t="shared" si="2"/>
        <v>2022</v>
      </c>
      <c r="Y54" s="178">
        <f t="shared" si="2"/>
        <v>2023</v>
      </c>
      <c r="Z54" s="178">
        <f t="shared" si="2"/>
        <v>2024</v>
      </c>
      <c r="AA54" s="178">
        <f t="shared" si="2"/>
        <v>2025</v>
      </c>
      <c r="AC54" s="178">
        <v>2000</v>
      </c>
      <c r="AD54" s="178">
        <f t="shared" ref="AD54:BB54" si="3">1+AC54</f>
        <v>2001</v>
      </c>
      <c r="AE54" s="178">
        <f t="shared" si="3"/>
        <v>2002</v>
      </c>
      <c r="AF54" s="178">
        <f t="shared" si="3"/>
        <v>2003</v>
      </c>
      <c r="AG54" s="178">
        <f t="shared" si="3"/>
        <v>2004</v>
      </c>
      <c r="AH54" s="178">
        <f t="shared" si="3"/>
        <v>2005</v>
      </c>
      <c r="AI54" s="178">
        <f t="shared" si="3"/>
        <v>2006</v>
      </c>
      <c r="AJ54" s="178">
        <f t="shared" si="3"/>
        <v>2007</v>
      </c>
      <c r="AK54" s="178">
        <f t="shared" si="3"/>
        <v>2008</v>
      </c>
      <c r="AL54" s="178">
        <f t="shared" si="3"/>
        <v>2009</v>
      </c>
      <c r="AM54" s="178">
        <f t="shared" si="3"/>
        <v>2010</v>
      </c>
      <c r="AN54" s="178">
        <f t="shared" si="3"/>
        <v>2011</v>
      </c>
      <c r="AO54" s="178">
        <f t="shared" si="3"/>
        <v>2012</v>
      </c>
      <c r="AP54" s="178">
        <f t="shared" si="3"/>
        <v>2013</v>
      </c>
      <c r="AQ54" s="178">
        <f t="shared" si="3"/>
        <v>2014</v>
      </c>
      <c r="AR54" s="178">
        <f t="shared" si="3"/>
        <v>2015</v>
      </c>
      <c r="AS54" s="178">
        <f t="shared" si="3"/>
        <v>2016</v>
      </c>
      <c r="AT54" s="178">
        <f t="shared" si="3"/>
        <v>2017</v>
      </c>
      <c r="AU54" s="178">
        <f t="shared" si="3"/>
        <v>2018</v>
      </c>
      <c r="AV54" s="178">
        <f t="shared" si="3"/>
        <v>2019</v>
      </c>
      <c r="AW54" s="178">
        <f t="shared" si="3"/>
        <v>2020</v>
      </c>
      <c r="AX54" s="178">
        <f t="shared" si="3"/>
        <v>2021</v>
      </c>
      <c r="AY54" s="178">
        <f t="shared" si="3"/>
        <v>2022</v>
      </c>
      <c r="AZ54" s="178">
        <f t="shared" si="3"/>
        <v>2023</v>
      </c>
      <c r="BA54" s="178">
        <f t="shared" si="3"/>
        <v>2024</v>
      </c>
      <c r="BB54" s="178">
        <f t="shared" si="3"/>
        <v>2025</v>
      </c>
    </row>
    <row r="55" spans="1:56">
      <c r="A55" s="183" t="str">
        <f>Exports!B$10</f>
        <v xml:space="preserve">Logs </v>
      </c>
      <c r="B55" s="183">
        <f>Exports!C$10</f>
        <v>1.9404234434000001</v>
      </c>
      <c r="C55" s="183">
        <f>Exports!D$10</f>
        <v>1.6303631046666667</v>
      </c>
      <c r="D55" s="183">
        <f>Exports!E$10</f>
        <v>1.8600420779999998</v>
      </c>
      <c r="E55" s="183">
        <f>Exports!F$10</f>
        <v>2.0884831735500002</v>
      </c>
      <c r="F55" s="183">
        <f>Exports!G$10</f>
        <v>2.2090847473999999</v>
      </c>
      <c r="G55" s="183">
        <f>Exports!H$10</f>
        <v>2.4073355564001506</v>
      </c>
      <c r="H55" s="183">
        <f>Exports!I$10</f>
        <v>2.4673977854000002</v>
      </c>
      <c r="I55" s="183">
        <f>Exports!J$10</f>
        <v>2.8008194226363639</v>
      </c>
      <c r="J55" s="183">
        <f>Exports!K$10</f>
        <v>2.6234587087652175</v>
      </c>
      <c r="K55" s="183">
        <f>Exports!L$10</f>
        <v>1.9429713062444443</v>
      </c>
      <c r="L55" s="183">
        <f>Exports!M$10</f>
        <v>2.8311456023619046</v>
      </c>
      <c r="M55" s="183">
        <f>Exports!N$10</f>
        <v>3.3774824739130427</v>
      </c>
      <c r="N55" s="183">
        <f>Exports!O$10</f>
        <v>3.0499483216666667</v>
      </c>
      <c r="O55" s="183">
        <f>Exports!P$10</f>
        <v>3.1229531571420281</v>
      </c>
      <c r="P55" s="183">
        <f>Exports!Q$10</f>
        <v>3.943368139013014</v>
      </c>
      <c r="Q55" s="183">
        <f>Exports!R$10</f>
        <v>3.6654072869614271</v>
      </c>
      <c r="R55" s="183">
        <f>Exports!S$10</f>
        <v>3.7324610173797939</v>
      </c>
      <c r="S55" s="183">
        <f>Exports!T$10</f>
        <v>2.9083169739930801</v>
      </c>
      <c r="T55" s="183">
        <f>Exports!U$10</f>
        <v>3.1776281959999992</v>
      </c>
      <c r="U55" s="183">
        <f>Exports!V$10</f>
        <v>0</v>
      </c>
      <c r="V55" s="183">
        <f>Exports!W$10</f>
        <v>0</v>
      </c>
      <c r="W55" s="183">
        <f>Exports!X$10</f>
        <v>0</v>
      </c>
      <c r="X55" s="183">
        <f>Exports!Y$10</f>
        <v>0</v>
      </c>
      <c r="Y55" s="183">
        <f>Exports!Z$10</f>
        <v>0</v>
      </c>
      <c r="Z55" s="183">
        <f>Exports!AA$10</f>
        <v>0</v>
      </c>
      <c r="AA55" s="183">
        <f>Exports!AB$10</f>
        <v>0</v>
      </c>
      <c r="AB55" s="181"/>
    </row>
    <row r="56" spans="1:56">
      <c r="A56" s="183" t="str">
        <f>Exports!B$11</f>
        <v xml:space="preserve">Sawn wood </v>
      </c>
      <c r="B56" s="180">
        <f>Exports!C$11</f>
        <v>4.4835618828000003E-2</v>
      </c>
      <c r="C56" s="180">
        <f>Exports!D$11</f>
        <v>4.6333084979999994E-2</v>
      </c>
      <c r="D56" s="180">
        <f>Exports!E$11</f>
        <v>5.6273428574999992E-2</v>
      </c>
      <c r="E56" s="180">
        <f>Exports!F$11</f>
        <v>5.3647374930709681E-2</v>
      </c>
      <c r="F56" s="180">
        <f>Exports!G$11</f>
        <v>7.971878326141936E-2</v>
      </c>
      <c r="G56" s="180">
        <f>Exports!H$11</f>
        <v>8.714909182451612E-2</v>
      </c>
      <c r="H56" s="180">
        <f>Exports!I$11</f>
        <v>8.8239998506332545E-2</v>
      </c>
      <c r="I56" s="180">
        <f>Exports!J$11</f>
        <v>8.6642514910482346E-2</v>
      </c>
      <c r="J56" s="180">
        <f>Exports!K$11</f>
        <v>7.8958788228179491E-2</v>
      </c>
      <c r="K56" s="180">
        <f>Exports!L$11</f>
        <v>5.1379153765333328E-2</v>
      </c>
      <c r="L56" s="180">
        <f>Exports!M$11</f>
        <v>4.8856421553333335E-2</v>
      </c>
      <c r="M56" s="180">
        <f>Exports!N$11</f>
        <v>5.9837953448000011E-2</v>
      </c>
      <c r="N56" s="180">
        <f>Exports!O$11</f>
        <v>3.8121644336533332E-2</v>
      </c>
      <c r="O56" s="180">
        <f>Exports!P$11</f>
        <v>6.4032128726222215E-2</v>
      </c>
      <c r="P56" s="180">
        <f>Exports!Q$11</f>
        <v>4.9285156090207796E-2</v>
      </c>
      <c r="Q56" s="180">
        <f>Exports!R$11</f>
        <v>5.5382099799057699E-2</v>
      </c>
      <c r="R56" s="180">
        <f>Exports!S$11</f>
        <v>6.0862786082643422E-2</v>
      </c>
      <c r="S56" s="180">
        <f>Exports!T$11</f>
        <v>5.7812594434698328E-2</v>
      </c>
      <c r="T56" s="180">
        <f>Exports!U$11</f>
        <v>1.7469103965999998E-2</v>
      </c>
      <c r="U56" s="180">
        <f>Exports!V$11</f>
        <v>1.2281360000000001E-4</v>
      </c>
      <c r="V56" s="180">
        <f>Exports!W$11</f>
        <v>1.2281360000000001E-4</v>
      </c>
      <c r="W56" s="180">
        <f>Exports!X$11</f>
        <v>1.2281360000000001E-4</v>
      </c>
      <c r="X56" s="180">
        <f>Exports!Y$11</f>
        <v>1.2281360000000001E-4</v>
      </c>
      <c r="Y56" s="180">
        <f>Exports!Z$11</f>
        <v>1.2281360000000001E-4</v>
      </c>
      <c r="Z56" s="180">
        <f>Exports!AA$11</f>
        <v>1.2281360000000001E-4</v>
      </c>
      <c r="AA56" s="180">
        <f>Exports!AB$11</f>
        <v>1.2281360000000001E-4</v>
      </c>
      <c r="AB56" s="181"/>
    </row>
    <row r="57" spans="1:56">
      <c r="A57" s="183" t="str">
        <f>Exports!B$12</f>
        <v xml:space="preserve">Veneer </v>
      </c>
      <c r="B57" s="180">
        <f>Exports!C$12</f>
        <v>5.1646562744444444E-2</v>
      </c>
      <c r="C57" s="180">
        <f>Exports!D$12</f>
        <v>9.7844057179999999E-2</v>
      </c>
      <c r="D57" s="180">
        <f>Exports!E$12</f>
        <v>0.14462265728444446</v>
      </c>
      <c r="E57" s="180">
        <f>Exports!F$12</f>
        <v>0.14387828972444444</v>
      </c>
      <c r="F57" s="180">
        <f>Exports!G$12</f>
        <v>0.12962796271333332</v>
      </c>
      <c r="G57" s="180">
        <f>Exports!H$12</f>
        <v>0.12310811435999999</v>
      </c>
      <c r="H57" s="180">
        <f>Exports!I$12</f>
        <v>8.7733851660000001E-2</v>
      </c>
      <c r="I57" s="180">
        <f>Exports!J$12</f>
        <v>4.5393819979999993E-2</v>
      </c>
      <c r="J57" s="180">
        <f>Exports!K$12</f>
        <v>3.8493564899999999E-2</v>
      </c>
      <c r="K57" s="180">
        <f>Exports!L$12</f>
        <v>1.0347515519999999E-2</v>
      </c>
      <c r="L57" s="180">
        <f>Exports!M$12</f>
        <v>3.0034553999999996E-3</v>
      </c>
      <c r="M57" s="180">
        <f>Exports!N$12</f>
        <v>8.8721001599999984E-3</v>
      </c>
      <c r="N57" s="180">
        <f>Exports!O$12</f>
        <v>1.457914498E-2</v>
      </c>
      <c r="O57" s="180">
        <f>Exports!P$12</f>
        <v>1.2788304843999999E-2</v>
      </c>
      <c r="P57" s="180">
        <f>Exports!Q$12</f>
        <v>1.521245982E-2</v>
      </c>
      <c r="Q57" s="180">
        <f>Exports!R$12</f>
        <v>1.5784715879999998E-2</v>
      </c>
      <c r="R57" s="180">
        <f>Exports!S$12</f>
        <v>6.077035619999999E-3</v>
      </c>
      <c r="S57" s="180">
        <f>Exports!T$12</f>
        <v>3.8013413999999995E-3</v>
      </c>
      <c r="T57" s="180">
        <f>Exports!U$12</f>
        <v>6.7848999999999991E-4</v>
      </c>
      <c r="U57" s="180">
        <f>Exports!V$12</f>
        <v>0</v>
      </c>
      <c r="V57" s="180">
        <f>Exports!W$12</f>
        <v>0</v>
      </c>
      <c r="W57" s="180">
        <f>Exports!X$12</f>
        <v>0</v>
      </c>
      <c r="X57" s="180">
        <f>Exports!Y$12</f>
        <v>0</v>
      </c>
      <c r="Y57" s="180">
        <f>Exports!Z$12</f>
        <v>0</v>
      </c>
      <c r="Z57" s="180">
        <f>Exports!AA$12</f>
        <v>0</v>
      </c>
      <c r="AA57" s="180">
        <f>Exports!AB$12</f>
        <v>0</v>
      </c>
      <c r="AB57" s="181"/>
    </row>
    <row r="58" spans="1:56" ht="13">
      <c r="A58" s="184" t="s">
        <v>89</v>
      </c>
      <c r="B58" s="180">
        <f>Exports!C$17</f>
        <v>7.0080079999999989E-2</v>
      </c>
      <c r="C58" s="180">
        <f>Exports!D$17</f>
        <v>0.13399707999999999</v>
      </c>
      <c r="D58" s="180">
        <f>Exports!E$17</f>
        <v>7.8730609999999993E-2</v>
      </c>
      <c r="E58" s="180">
        <f>Exports!F$17</f>
        <v>6.6066349999999996E-2</v>
      </c>
      <c r="F58" s="180">
        <f>Exports!G$17</f>
        <v>6.4604469999999997E-2</v>
      </c>
      <c r="G58" s="180">
        <f>Exports!H$17</f>
        <v>7.226806999999999E-2</v>
      </c>
      <c r="H58" s="180">
        <f>Exports!I$17</f>
        <v>4.7432750959999999E-2</v>
      </c>
      <c r="I58" s="180">
        <f>Exports!J$17</f>
        <v>5.3028569999999997E-2</v>
      </c>
      <c r="J58" s="180">
        <f>Exports!K$17</f>
        <v>2.006382E-2</v>
      </c>
      <c r="K58" s="180">
        <f>Exports!L$17</f>
        <v>5.3054329999999997E-2</v>
      </c>
      <c r="L58" s="180">
        <f>Exports!M$17</f>
        <v>2.4831062199999997E-2</v>
      </c>
      <c r="M58" s="180">
        <f>Exports!N$17</f>
        <v>1.6959160399999996E-2</v>
      </c>
      <c r="N58" s="180">
        <f>Exports!O$17</f>
        <v>9.063852419999999E-3</v>
      </c>
      <c r="O58" s="180">
        <f>Exports!P$17</f>
        <v>0</v>
      </c>
      <c r="P58" s="180">
        <f>Exports!Q$17</f>
        <v>0</v>
      </c>
      <c r="Q58" s="180">
        <f>Exports!R$17</f>
        <v>0</v>
      </c>
      <c r="R58" s="180">
        <f>Exports!S$17</f>
        <v>0</v>
      </c>
      <c r="S58" s="180">
        <f>Exports!T$17</f>
        <v>0</v>
      </c>
      <c r="T58" s="180">
        <f>Exports!U$17</f>
        <v>0</v>
      </c>
      <c r="U58" s="180">
        <f>Exports!V$17</f>
        <v>0</v>
      </c>
      <c r="V58" s="180">
        <f>Exports!W$17</f>
        <v>0</v>
      </c>
      <c r="W58" s="180">
        <f>Exports!X$17</f>
        <v>0</v>
      </c>
      <c r="X58" s="180">
        <f>Exports!Y$17</f>
        <v>0</v>
      </c>
      <c r="Y58" s="180">
        <f>Exports!Z$17</f>
        <v>0</v>
      </c>
      <c r="Z58" s="180">
        <f>Exports!AA$17</f>
        <v>0</v>
      </c>
      <c r="AA58" s="180">
        <f>Exports!AB$17</f>
        <v>0</v>
      </c>
      <c r="AB58" s="181"/>
    </row>
    <row r="59" spans="1:56">
      <c r="A59" s="178" t="s">
        <v>22</v>
      </c>
      <c r="B59" s="180">
        <f t="shared" ref="B59:AA59" si="4">B53-SUM(B55:B58)</f>
        <v>5.829272556812537E-3</v>
      </c>
      <c r="C59" s="180">
        <f t="shared" si="4"/>
        <v>8.2682812944741002E-3</v>
      </c>
      <c r="D59" s="180">
        <f t="shared" si="4"/>
        <v>5.9838458720200549E-3</v>
      </c>
      <c r="E59" s="180">
        <f t="shared" si="4"/>
        <v>8.9282837964850259E-3</v>
      </c>
      <c r="F59" s="180">
        <f t="shared" si="4"/>
        <v>1.2781796969999704E-2</v>
      </c>
      <c r="G59" s="180">
        <f t="shared" si="4"/>
        <v>1.1773675629999758E-2</v>
      </c>
      <c r="H59" s="180">
        <f t="shared" si="4"/>
        <v>1.1218953957878863E-2</v>
      </c>
      <c r="I59" s="180">
        <f t="shared" si="4"/>
        <v>2.1065594242947849E-2</v>
      </c>
      <c r="J59" s="180">
        <f t="shared" si="4"/>
        <v>2.4315816489285158E-2</v>
      </c>
      <c r="K59" s="180">
        <f t="shared" si="4"/>
        <v>3.2904109087323441E-2</v>
      </c>
      <c r="L59" s="180">
        <f t="shared" si="4"/>
        <v>3.1965253930879456E-2</v>
      </c>
      <c r="M59" s="180">
        <f t="shared" si="4"/>
        <v>4.7909888093323971E-2</v>
      </c>
      <c r="N59" s="180">
        <f t="shared" si="4"/>
        <v>3.078878895614956E-2</v>
      </c>
      <c r="O59" s="180">
        <f t="shared" si="4"/>
        <v>2.8812693103334563E-2</v>
      </c>
      <c r="P59" s="180">
        <f t="shared" si="4"/>
        <v>2.5711868522876991E-2</v>
      </c>
      <c r="Q59" s="180">
        <f t="shared" si="4"/>
        <v>2.7766137347778663E-2</v>
      </c>
      <c r="R59" s="180">
        <f t="shared" si="4"/>
        <v>3.4016444348806907E-2</v>
      </c>
      <c r="S59" s="180">
        <f t="shared" si="4"/>
        <v>2.71121189933341E-2</v>
      </c>
      <c r="T59" s="180">
        <f t="shared" si="4"/>
        <v>-2.9586531578399993</v>
      </c>
      <c r="U59" s="180">
        <f t="shared" si="4"/>
        <v>0</v>
      </c>
      <c r="V59" s="180">
        <f t="shared" si="4"/>
        <v>0</v>
      </c>
      <c r="W59" s="180">
        <f t="shared" si="4"/>
        <v>0</v>
      </c>
      <c r="X59" s="180">
        <f t="shared" si="4"/>
        <v>0</v>
      </c>
      <c r="Y59" s="180">
        <f t="shared" si="4"/>
        <v>0</v>
      </c>
      <c r="Z59" s="180">
        <f t="shared" si="4"/>
        <v>0</v>
      </c>
      <c r="AA59" s="180">
        <f t="shared" si="4"/>
        <v>0</v>
      </c>
      <c r="AB59" s="181"/>
    </row>
    <row r="60" spans="1:56">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row>
    <row r="61" spans="1:56">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row>
    <row r="62" spans="1:56">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row>
    <row r="63" spans="1:56">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row>
    <row r="64" spans="1:56">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row>
    <row r="65" spans="1:56">
      <c r="A65" s="183" t="str">
        <f>A55</f>
        <v xml:space="preserve">Logs </v>
      </c>
      <c r="AC65" s="181">
        <f>Exports!AD$10</f>
        <v>251.16710683219279</v>
      </c>
      <c r="AD65" s="181">
        <f>Exports!AE$10</f>
        <v>180.54870225998141</v>
      </c>
      <c r="AE65" s="181">
        <f>Exports!AF$10</f>
        <v>201.96604725929569</v>
      </c>
      <c r="AF65" s="181">
        <f>Exports!AG$10</f>
        <v>237.97863916473074</v>
      </c>
      <c r="AG65" s="181">
        <f>Exports!AH$10</f>
        <v>320.24236871794113</v>
      </c>
      <c r="AH65" s="181">
        <f>Exports!AI$10</f>
        <v>363.04034422614671</v>
      </c>
      <c r="AI65" s="181">
        <f>Exports!AJ$10</f>
        <v>425.49013591453706</v>
      </c>
      <c r="AJ65" s="181">
        <f>Exports!AK$10</f>
        <v>526.01641172434665</v>
      </c>
      <c r="AK65" s="181">
        <f>Exports!AL$10</f>
        <v>521.12848556351935</v>
      </c>
      <c r="AL65" s="181">
        <f>Exports!AM$10</f>
        <v>342.52041557109243</v>
      </c>
      <c r="AM65" s="181">
        <f>Exports!AN$10</f>
        <v>586.05025873734633</v>
      </c>
      <c r="AN65" s="181">
        <f>Exports!AO$10</f>
        <v>740.82520164910261</v>
      </c>
      <c r="AO65" s="181">
        <f>Exports!AP$10</f>
        <v>649.56175799995253</v>
      </c>
      <c r="AP65" s="181">
        <f>Exports!AQ$10</f>
        <v>737.66486663497074</v>
      </c>
      <c r="AQ65" s="181">
        <f>Exports!AR$10</f>
        <v>966.51117212599729</v>
      </c>
      <c r="AR65" s="181">
        <f>Exports!AS$10</f>
        <v>822.07093407116236</v>
      </c>
      <c r="AS65" s="181">
        <f>Exports!AT$10</f>
        <v>702.45385755384245</v>
      </c>
      <c r="AT65" s="181">
        <f>Exports!AU$10</f>
        <v>704.46676679366317</v>
      </c>
      <c r="AU65" s="181">
        <f>Exports!AV$10</f>
        <v>884.59292236093245</v>
      </c>
      <c r="AV65" s="181">
        <f>Exports!AW$10</f>
        <v>0</v>
      </c>
      <c r="AW65" s="181">
        <f>Exports!AX$10</f>
        <v>0</v>
      </c>
      <c r="AX65" s="181">
        <f>Exports!AY$10</f>
        <v>0</v>
      </c>
      <c r="AY65" s="181">
        <f>Exports!AZ$10</f>
        <v>0</v>
      </c>
      <c r="AZ65" s="181">
        <f>Exports!BA$10</f>
        <v>0</v>
      </c>
      <c r="BA65" s="181">
        <f>Exports!BB$10</f>
        <v>0</v>
      </c>
      <c r="BB65" s="181">
        <f>Exports!BC$10</f>
        <v>0</v>
      </c>
    </row>
    <row r="66" spans="1:56">
      <c r="A66" s="183" t="str">
        <f>A56</f>
        <v xml:space="preserve">Sawn wood </v>
      </c>
      <c r="AC66" s="181">
        <f>Exports!AD$11</f>
        <v>10.956551198465863</v>
      </c>
      <c r="AD66" s="181">
        <f>Exports!AE$11</f>
        <v>11.358522474848673</v>
      </c>
      <c r="AE66" s="181">
        <f>Exports!AF$11</f>
        <v>11.535414570219617</v>
      </c>
      <c r="AF66" s="181">
        <f>Exports!AG$11</f>
        <v>14.476812482561197</v>
      </c>
      <c r="AG66" s="181">
        <f>Exports!AH$11</f>
        <v>16.39072694845418</v>
      </c>
      <c r="AH66" s="181">
        <f>Exports!AI$11</f>
        <v>19.462656717287974</v>
      </c>
      <c r="AI66" s="181">
        <f>Exports!AJ$11</f>
        <v>22.028785222135173</v>
      </c>
      <c r="AJ66" s="181">
        <f>Exports!AK$11</f>
        <v>23.07612246169429</v>
      </c>
      <c r="AK66" s="181">
        <f>Exports!AL$11</f>
        <v>22.372673899682258</v>
      </c>
      <c r="AL66" s="181">
        <f>Exports!AM$11</f>
        <v>17.048473615669568</v>
      </c>
      <c r="AM66" s="181">
        <f>Exports!AN$11</f>
        <v>16.852459144839603</v>
      </c>
      <c r="AN66" s="181">
        <f>Exports!AO$11</f>
        <v>18.165675053409419</v>
      </c>
      <c r="AO66" s="181">
        <f>Exports!AP$11</f>
        <v>14.410305769247463</v>
      </c>
      <c r="AP66" s="181">
        <f>Exports!AQ$11</f>
        <v>16.492684301724708</v>
      </c>
      <c r="AQ66" s="181">
        <f>Exports!AR$11</f>
        <v>12.034119758197768</v>
      </c>
      <c r="AR66" s="181">
        <f>Exports!AS$11</f>
        <v>11.982981265844028</v>
      </c>
      <c r="AS66" s="181">
        <f>Exports!AT$11</f>
        <v>12.289918259482082</v>
      </c>
      <c r="AT66" s="181">
        <f>Exports!AU$11</f>
        <v>10.944002487018428</v>
      </c>
      <c r="AU66" s="181">
        <f>Exports!AV$11</f>
        <v>5.5692243886066466</v>
      </c>
      <c r="AV66" s="181">
        <f>Exports!AW$11</f>
        <v>0</v>
      </c>
      <c r="AW66" s="181">
        <f>Exports!AX$11</f>
        <v>0</v>
      </c>
      <c r="AX66" s="181">
        <f>Exports!AY$11</f>
        <v>0</v>
      </c>
      <c r="AY66" s="181">
        <f>Exports!AZ$11</f>
        <v>0</v>
      </c>
      <c r="AZ66" s="181">
        <f>Exports!BA$11</f>
        <v>0</v>
      </c>
      <c r="BA66" s="181">
        <f>Exports!BB$11</f>
        <v>0</v>
      </c>
      <c r="BB66" s="181">
        <f>Exports!BC$11</f>
        <v>0</v>
      </c>
    </row>
    <row r="67" spans="1:56">
      <c r="A67" s="183" t="str">
        <f>A57</f>
        <v xml:space="preserve">Veneer </v>
      </c>
      <c r="AC67" s="181">
        <f>Exports!AD$12</f>
        <v>6.0052538613744284</v>
      </c>
      <c r="AD67" s="181">
        <f>Exports!AE$12</f>
        <v>9.740173865626037</v>
      </c>
      <c r="AE67" s="181">
        <f>Exports!AF$12</f>
        <v>15.286312786040995</v>
      </c>
      <c r="AF67" s="181">
        <f>Exports!AG$12</f>
        <v>15.809766999999999</v>
      </c>
      <c r="AG67" s="181">
        <f>Exports!AH$12</f>
        <v>19.700258855995237</v>
      </c>
      <c r="AH67" s="181">
        <f>Exports!AI$12</f>
        <v>19.490315074081575</v>
      </c>
      <c r="AI67" s="181">
        <f>Exports!AJ$12</f>
        <v>15.518376596566245</v>
      </c>
      <c r="AJ67" s="181">
        <f>Exports!AK$12</f>
        <v>9.7371427949265517</v>
      </c>
      <c r="AK67" s="181">
        <f>Exports!AL$12</f>
        <v>7.5436573204859778</v>
      </c>
      <c r="AL67" s="181">
        <f>Exports!AM$12</f>
        <v>1.5101504046921146</v>
      </c>
      <c r="AM67" s="181">
        <f>Exports!AN$12</f>
        <v>0.72117493238988084</v>
      </c>
      <c r="AN67" s="181">
        <f>Exports!AO$12</f>
        <v>2.2782601619758847</v>
      </c>
      <c r="AO67" s="181">
        <f>Exports!AP$12</f>
        <v>2.9006061180656229</v>
      </c>
      <c r="AP67" s="181">
        <f>Exports!AQ$12</f>
        <v>3.2195269999999998</v>
      </c>
      <c r="AQ67" s="181">
        <f>Exports!AR$12</f>
        <v>3.5291939999999999</v>
      </c>
      <c r="AR67" s="181">
        <f>Exports!AS$12</f>
        <v>3.6830496145000002</v>
      </c>
      <c r="AS67" s="181">
        <f>Exports!AT$12</f>
        <v>2.1661654873999998</v>
      </c>
      <c r="AT67" s="181">
        <f>Exports!AU$12</f>
        <v>0.80597261939999998</v>
      </c>
      <c r="AU67" s="181">
        <f>Exports!AV$12</f>
        <v>0.221386</v>
      </c>
      <c r="AV67" s="181">
        <f>Exports!AW$12</f>
        <v>0</v>
      </c>
      <c r="AW67" s="181">
        <f>Exports!AX$12</f>
        <v>0</v>
      </c>
      <c r="AX67" s="181">
        <f>Exports!AY$12</f>
        <v>0</v>
      </c>
      <c r="AY67" s="181">
        <f>Exports!AZ$12</f>
        <v>0</v>
      </c>
      <c r="AZ67" s="181">
        <f>Exports!BA$12</f>
        <v>0</v>
      </c>
      <c r="BA67" s="181">
        <f>Exports!BB$12</f>
        <v>0</v>
      </c>
      <c r="BB67" s="181">
        <f>Exports!BC$12</f>
        <v>0</v>
      </c>
    </row>
    <row r="68" spans="1:56">
      <c r="A68" s="183" t="str">
        <f>A58</f>
        <v>Wood chips</v>
      </c>
      <c r="AC68" s="181">
        <f>Exports!AD$17</f>
        <v>5.8858616024762043</v>
      </c>
      <c r="AD68" s="181">
        <f>Exports!AE$17</f>
        <v>9.1660556128082433</v>
      </c>
      <c r="AE68" s="181">
        <f>Exports!AF$17</f>
        <v>6.5159577164153824</v>
      </c>
      <c r="AF68" s="181">
        <f>Exports!AG$17</f>
        <v>7.1938343132014966</v>
      </c>
      <c r="AG68" s="181">
        <f>Exports!AH$17</f>
        <v>7.4126595388277297</v>
      </c>
      <c r="AH68" s="181">
        <f>Exports!AI$17</f>
        <v>7.298162420168067</v>
      </c>
      <c r="AI68" s="181">
        <f>Exports!AJ$17</f>
        <v>5.2063080476647023</v>
      </c>
      <c r="AJ68" s="181">
        <f>Exports!AK$17</f>
        <v>5.6169081953488362</v>
      </c>
      <c r="AK68" s="181">
        <f>Exports!AL$17</f>
        <v>2.5761720459166941</v>
      </c>
      <c r="AL68" s="181">
        <f>Exports!AM$17</f>
        <v>6.8478109436857446</v>
      </c>
      <c r="AM68" s="181">
        <f>Exports!AN$17</f>
        <v>3.2971663696797089</v>
      </c>
      <c r="AN68" s="181">
        <f>Exports!AO$17</f>
        <v>2.305830495406016</v>
      </c>
      <c r="AO68" s="181">
        <f>Exports!AP$17</f>
        <v>1.2770579020991055</v>
      </c>
      <c r="AP68" s="181">
        <f>Exports!AQ$17</f>
        <v>0</v>
      </c>
      <c r="AQ68" s="181">
        <f>Exports!AR$17</f>
        <v>0</v>
      </c>
      <c r="AR68" s="181">
        <f>Exports!AS$17</f>
        <v>0</v>
      </c>
      <c r="AS68" s="181">
        <f>Exports!AT$17</f>
        <v>0</v>
      </c>
      <c r="AT68" s="181">
        <f>Exports!AU$17</f>
        <v>0</v>
      </c>
      <c r="AU68" s="181">
        <f>Exports!AV$17</f>
        <v>0</v>
      </c>
      <c r="AV68" s="181">
        <f>Exports!AW$17</f>
        <v>0</v>
      </c>
      <c r="AW68" s="181">
        <f>Exports!AX$17</f>
        <v>0</v>
      </c>
      <c r="AX68" s="181">
        <f>Exports!AY$17</f>
        <v>0</v>
      </c>
      <c r="AY68" s="181">
        <f>Exports!AZ$17</f>
        <v>0</v>
      </c>
      <c r="AZ68" s="181">
        <f>Exports!BA$17</f>
        <v>0</v>
      </c>
      <c r="BA68" s="181">
        <f>Exports!BB$17</f>
        <v>0</v>
      </c>
      <c r="BB68" s="181">
        <f>Exports!BC$17</f>
        <v>0</v>
      </c>
    </row>
    <row r="69" spans="1:56">
      <c r="A69" s="183" t="str">
        <f>A59</f>
        <v>Others</v>
      </c>
      <c r="B69" s="181"/>
      <c r="AC69" s="181">
        <f t="shared" ref="AC69:BB69" si="5">AC53-SUM(AC65:AC68)</f>
        <v>1.8424315768269821</v>
      </c>
      <c r="AD69" s="181">
        <f t="shared" si="5"/>
        <v>2.73899381823054</v>
      </c>
      <c r="AE69" s="181">
        <f t="shared" si="5"/>
        <v>1.3974144095999748</v>
      </c>
      <c r="AF69" s="181">
        <f t="shared" si="5"/>
        <v>2.1555848089955134</v>
      </c>
      <c r="AG69" s="181">
        <f t="shared" si="5"/>
        <v>3.2171700415798909</v>
      </c>
      <c r="AH69" s="181">
        <f t="shared" si="5"/>
        <v>3.3652585880289507</v>
      </c>
      <c r="AI69" s="181">
        <f t="shared" si="5"/>
        <v>4.3875261503999923</v>
      </c>
      <c r="AJ69" s="181">
        <f t="shared" si="5"/>
        <v>8.9472319111272327</v>
      </c>
      <c r="AK69" s="181">
        <f t="shared" si="5"/>
        <v>12.508843275602885</v>
      </c>
      <c r="AL69" s="181">
        <f t="shared" si="5"/>
        <v>14.300756909059203</v>
      </c>
      <c r="AM69" s="181">
        <f t="shared" si="5"/>
        <v>16.597266729309695</v>
      </c>
      <c r="AN69" s="181">
        <f t="shared" si="5"/>
        <v>26.209007717214604</v>
      </c>
      <c r="AO69" s="181">
        <f t="shared" si="5"/>
        <v>21.79864678994204</v>
      </c>
      <c r="AP69" s="181">
        <f t="shared" si="5"/>
        <v>19.201786100699906</v>
      </c>
      <c r="AQ69" s="181">
        <f t="shared" si="5"/>
        <v>20.307616351851493</v>
      </c>
      <c r="AR69" s="181">
        <f t="shared" si="5"/>
        <v>23.840011768499721</v>
      </c>
      <c r="AS69" s="181">
        <f t="shared" si="5"/>
        <v>27.492438800400237</v>
      </c>
      <c r="AT69" s="181">
        <f t="shared" si="5"/>
        <v>22.448660729192284</v>
      </c>
      <c r="AU69" s="181">
        <f t="shared" si="5"/>
        <v>-799.22765990411892</v>
      </c>
      <c r="AV69" s="181">
        <f t="shared" si="5"/>
        <v>0</v>
      </c>
      <c r="AW69" s="181">
        <f t="shared" si="5"/>
        <v>0</v>
      </c>
      <c r="AX69" s="181">
        <f t="shared" si="5"/>
        <v>0</v>
      </c>
      <c r="AY69" s="181">
        <f t="shared" si="5"/>
        <v>0</v>
      </c>
      <c r="AZ69" s="181">
        <f t="shared" si="5"/>
        <v>0</v>
      </c>
      <c r="BA69" s="181">
        <f t="shared" si="5"/>
        <v>0</v>
      </c>
      <c r="BB69" s="181">
        <f t="shared" si="5"/>
        <v>0</v>
      </c>
    </row>
    <row r="70" spans="1:56">
      <c r="B70" s="181"/>
      <c r="AC70" s="182"/>
      <c r="AD70" s="182"/>
      <c r="AE70" s="182"/>
      <c r="AF70" s="182"/>
      <c r="AG70" s="182"/>
      <c r="AH70" s="182"/>
      <c r="AI70" s="182"/>
      <c r="AJ70" s="182"/>
      <c r="AK70" s="182"/>
      <c r="AL70" s="182"/>
      <c r="AM70" s="182"/>
      <c r="AN70" s="182"/>
      <c r="AO70" s="182"/>
      <c r="AP70" s="182"/>
      <c r="AQ70" s="182"/>
      <c r="AR70" s="182"/>
      <c r="AS70" s="182"/>
      <c r="AT70" s="182"/>
      <c r="AU70" s="182"/>
      <c r="AV70" s="182"/>
      <c r="AW70" s="182"/>
      <c r="AX70" s="182"/>
      <c r="AY70" s="182"/>
      <c r="AZ70" s="182"/>
      <c r="BA70" s="182"/>
      <c r="BB70" s="182"/>
    </row>
    <row r="71" spans="1:56" ht="13">
      <c r="A71" s="179" t="s">
        <v>47</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row>
    <row r="72" spans="1:56">
      <c r="A72" s="166"/>
      <c r="B72" s="237" t="s">
        <v>74</v>
      </c>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166"/>
      <c r="AC72" s="238" t="s">
        <v>73</v>
      </c>
      <c r="AD72" s="238"/>
      <c r="AE72" s="238"/>
      <c r="AF72" s="238"/>
      <c r="AG72" s="238"/>
      <c r="AH72" s="238"/>
      <c r="AI72" s="238"/>
      <c r="AJ72" s="238"/>
      <c r="AK72" s="238"/>
      <c r="AL72" s="238"/>
      <c r="AM72" s="238"/>
      <c r="AN72" s="238"/>
      <c r="AO72" s="238"/>
      <c r="AP72" s="238"/>
      <c r="AQ72" s="238"/>
      <c r="AR72" s="238"/>
      <c r="AS72" s="238"/>
      <c r="AT72" s="238"/>
      <c r="AU72" s="238"/>
      <c r="AV72" s="238"/>
      <c r="AW72" s="238"/>
      <c r="AX72" s="238"/>
      <c r="AY72" s="238"/>
      <c r="AZ72" s="238"/>
      <c r="BA72" s="238"/>
      <c r="BB72" s="238"/>
      <c r="BC72" s="166"/>
      <c r="BD72" s="166"/>
    </row>
    <row r="73" spans="1:56">
      <c r="B73" s="178">
        <v>2000</v>
      </c>
      <c r="C73" s="178">
        <f t="shared" ref="C73:AA73" si="6">1+B73</f>
        <v>2001</v>
      </c>
      <c r="D73" s="178">
        <f t="shared" si="6"/>
        <v>2002</v>
      </c>
      <c r="E73" s="178">
        <f t="shared" si="6"/>
        <v>2003</v>
      </c>
      <c r="F73" s="178">
        <f t="shared" si="6"/>
        <v>2004</v>
      </c>
      <c r="G73" s="178">
        <f t="shared" si="6"/>
        <v>2005</v>
      </c>
      <c r="H73" s="178">
        <f t="shared" si="6"/>
        <v>2006</v>
      </c>
      <c r="I73" s="178">
        <f t="shared" si="6"/>
        <v>2007</v>
      </c>
      <c r="J73" s="178">
        <f t="shared" si="6"/>
        <v>2008</v>
      </c>
      <c r="K73" s="178">
        <f t="shared" si="6"/>
        <v>2009</v>
      </c>
      <c r="L73" s="178">
        <f t="shared" si="6"/>
        <v>2010</v>
      </c>
      <c r="M73" s="178">
        <f t="shared" si="6"/>
        <v>2011</v>
      </c>
      <c r="N73" s="178">
        <f t="shared" si="6"/>
        <v>2012</v>
      </c>
      <c r="O73" s="178">
        <f t="shared" si="6"/>
        <v>2013</v>
      </c>
      <c r="P73" s="178">
        <f t="shared" si="6"/>
        <v>2014</v>
      </c>
      <c r="Q73" s="178">
        <f t="shared" si="6"/>
        <v>2015</v>
      </c>
      <c r="R73" s="178">
        <f t="shared" si="6"/>
        <v>2016</v>
      </c>
      <c r="S73" s="178">
        <f t="shared" si="6"/>
        <v>2017</v>
      </c>
      <c r="T73" s="178">
        <f t="shared" si="6"/>
        <v>2018</v>
      </c>
      <c r="U73" s="178">
        <f t="shared" si="6"/>
        <v>2019</v>
      </c>
      <c r="V73" s="178">
        <f t="shared" si="6"/>
        <v>2020</v>
      </c>
      <c r="W73" s="178">
        <f t="shared" si="6"/>
        <v>2021</v>
      </c>
      <c r="X73" s="178">
        <f t="shared" si="6"/>
        <v>2022</v>
      </c>
      <c r="Y73" s="178">
        <f t="shared" si="6"/>
        <v>2023</v>
      </c>
      <c r="Z73" s="178">
        <f t="shared" si="6"/>
        <v>2024</v>
      </c>
      <c r="AA73" s="178">
        <f t="shared" si="6"/>
        <v>2025</v>
      </c>
      <c r="AC73" s="178">
        <v>2000</v>
      </c>
      <c r="AD73" s="178">
        <f t="shared" ref="AD73:BB73" si="7">1+AC73</f>
        <v>2001</v>
      </c>
      <c r="AE73" s="178">
        <f t="shared" si="7"/>
        <v>2002</v>
      </c>
      <c r="AF73" s="178">
        <f t="shared" si="7"/>
        <v>2003</v>
      </c>
      <c r="AG73" s="178">
        <f t="shared" si="7"/>
        <v>2004</v>
      </c>
      <c r="AH73" s="178">
        <f t="shared" si="7"/>
        <v>2005</v>
      </c>
      <c r="AI73" s="178">
        <f t="shared" si="7"/>
        <v>2006</v>
      </c>
      <c r="AJ73" s="178">
        <f t="shared" si="7"/>
        <v>2007</v>
      </c>
      <c r="AK73" s="178">
        <f t="shared" si="7"/>
        <v>2008</v>
      </c>
      <c r="AL73" s="178">
        <f t="shared" si="7"/>
        <v>2009</v>
      </c>
      <c r="AM73" s="178">
        <f t="shared" si="7"/>
        <v>2010</v>
      </c>
      <c r="AN73" s="178">
        <f t="shared" si="7"/>
        <v>2011</v>
      </c>
      <c r="AO73" s="178">
        <f t="shared" si="7"/>
        <v>2012</v>
      </c>
      <c r="AP73" s="178">
        <f t="shared" si="7"/>
        <v>2013</v>
      </c>
      <c r="AQ73" s="178">
        <f t="shared" si="7"/>
        <v>2014</v>
      </c>
      <c r="AR73" s="178">
        <f t="shared" si="7"/>
        <v>2015</v>
      </c>
      <c r="AS73" s="178">
        <f t="shared" si="7"/>
        <v>2016</v>
      </c>
      <c r="AT73" s="178">
        <f t="shared" si="7"/>
        <v>2017</v>
      </c>
      <c r="AU73" s="178">
        <f t="shared" si="7"/>
        <v>2018</v>
      </c>
      <c r="AV73" s="178">
        <f t="shared" si="7"/>
        <v>2019</v>
      </c>
      <c r="AW73" s="178">
        <f t="shared" si="7"/>
        <v>2020</v>
      </c>
      <c r="AX73" s="178">
        <f t="shared" si="7"/>
        <v>2021</v>
      </c>
      <c r="AY73" s="178">
        <f t="shared" si="7"/>
        <v>2022</v>
      </c>
      <c r="AZ73" s="178">
        <f t="shared" si="7"/>
        <v>2023</v>
      </c>
      <c r="BA73" s="178">
        <f t="shared" si="7"/>
        <v>2024</v>
      </c>
      <c r="BB73" s="178">
        <f t="shared" si="7"/>
        <v>2025</v>
      </c>
    </row>
    <row r="74" spans="1:56">
      <c r="A74" s="178" t="s">
        <v>0</v>
      </c>
      <c r="B74" s="183">
        <f>Exports!C10</f>
        <v>1.9404234434000001</v>
      </c>
      <c r="C74" s="183">
        <f>Exports!D10</f>
        <v>1.6303631046666667</v>
      </c>
      <c r="D74" s="183">
        <f>Exports!E10</f>
        <v>1.8600420779999998</v>
      </c>
      <c r="E74" s="183">
        <f>Exports!F10</f>
        <v>2.0884831735500002</v>
      </c>
      <c r="F74" s="183">
        <f>Exports!G10</f>
        <v>2.2090847473999999</v>
      </c>
      <c r="G74" s="183">
        <f>Exports!H10</f>
        <v>2.4073355564001506</v>
      </c>
      <c r="H74" s="183">
        <f>Exports!I10</f>
        <v>2.4673977854000002</v>
      </c>
      <c r="I74" s="183">
        <f>Exports!J10</f>
        <v>2.8008194226363639</v>
      </c>
      <c r="J74" s="183">
        <f>Exports!K10</f>
        <v>2.6234587087652175</v>
      </c>
      <c r="K74" s="183">
        <f>Exports!L10</f>
        <v>1.9429713062444443</v>
      </c>
      <c r="L74" s="183">
        <f>Exports!M10</f>
        <v>2.8311456023619046</v>
      </c>
      <c r="M74" s="183">
        <f>Exports!N10</f>
        <v>3.3774824739130427</v>
      </c>
      <c r="N74" s="183">
        <f>Exports!O10</f>
        <v>3.0499483216666667</v>
      </c>
      <c r="O74" s="183">
        <f>Exports!P10</f>
        <v>3.1229531571420281</v>
      </c>
      <c r="P74" s="183">
        <f>Exports!Q10</f>
        <v>3.943368139013014</v>
      </c>
      <c r="Q74" s="183">
        <f>Exports!R10</f>
        <v>3.6654072869614271</v>
      </c>
      <c r="R74" s="183">
        <f>Exports!S10</f>
        <v>3.7324610173797939</v>
      </c>
      <c r="S74" s="183">
        <f>Exports!T10</f>
        <v>2.9083169739930801</v>
      </c>
      <c r="T74" s="183">
        <f>Exports!U10</f>
        <v>3.1776281959999992</v>
      </c>
      <c r="U74" s="183">
        <f>Exports!V10</f>
        <v>0</v>
      </c>
      <c r="V74" s="183">
        <f>Exports!W10</f>
        <v>0</v>
      </c>
      <c r="W74" s="183">
        <f>Exports!X10</f>
        <v>0</v>
      </c>
      <c r="X74" s="183">
        <f>Exports!Y10</f>
        <v>0</v>
      </c>
      <c r="Y74" s="183">
        <f>Exports!Z10</f>
        <v>0</v>
      </c>
      <c r="Z74" s="183">
        <f>Exports!AA10</f>
        <v>0</v>
      </c>
      <c r="AA74" s="183">
        <f>Exports!AB10</f>
        <v>0</v>
      </c>
      <c r="AB74" s="181"/>
    </row>
    <row r="75" spans="1:56">
      <c r="A75" s="178" t="s">
        <v>1</v>
      </c>
      <c r="B75" s="183">
        <f>Exports!C11</f>
        <v>4.4835618828000003E-2</v>
      </c>
      <c r="C75" s="183">
        <f>Exports!D11</f>
        <v>4.6333084979999994E-2</v>
      </c>
      <c r="D75" s="183">
        <f>Exports!E11</f>
        <v>5.6273428574999992E-2</v>
      </c>
      <c r="E75" s="183">
        <f>Exports!F11</f>
        <v>5.3647374930709681E-2</v>
      </c>
      <c r="F75" s="183">
        <f>Exports!G11</f>
        <v>7.971878326141936E-2</v>
      </c>
      <c r="G75" s="183">
        <f>Exports!H11</f>
        <v>8.714909182451612E-2</v>
      </c>
      <c r="H75" s="183">
        <f>Exports!I11</f>
        <v>8.8239998506332545E-2</v>
      </c>
      <c r="I75" s="183">
        <f>Exports!J11</f>
        <v>8.6642514910482346E-2</v>
      </c>
      <c r="J75" s="183">
        <f>Exports!K11</f>
        <v>7.8958788228179491E-2</v>
      </c>
      <c r="K75" s="183">
        <f>Exports!L11</f>
        <v>5.1379153765333328E-2</v>
      </c>
      <c r="L75" s="183">
        <f>Exports!M11</f>
        <v>4.8856421553333335E-2</v>
      </c>
      <c r="M75" s="183">
        <f>Exports!N11</f>
        <v>5.9837953448000011E-2</v>
      </c>
      <c r="N75" s="183">
        <f>Exports!O11</f>
        <v>3.8121644336533332E-2</v>
      </c>
      <c r="O75" s="183">
        <f>Exports!P11</f>
        <v>6.4032128726222215E-2</v>
      </c>
      <c r="P75" s="183">
        <f>Exports!Q11</f>
        <v>4.9285156090207796E-2</v>
      </c>
      <c r="Q75" s="183">
        <f>Exports!R11</f>
        <v>5.5382099799057699E-2</v>
      </c>
      <c r="R75" s="183">
        <f>Exports!S11</f>
        <v>6.0862786082643422E-2</v>
      </c>
      <c r="S75" s="183">
        <f>Exports!T11</f>
        <v>5.7812594434698328E-2</v>
      </c>
      <c r="T75" s="183">
        <f>Exports!U11</f>
        <v>1.7469103965999998E-2</v>
      </c>
      <c r="U75" s="183">
        <f>Exports!V11</f>
        <v>1.2281360000000001E-4</v>
      </c>
      <c r="V75" s="183">
        <f>Exports!W11</f>
        <v>1.2281360000000001E-4</v>
      </c>
      <c r="W75" s="183">
        <f>Exports!X11</f>
        <v>1.2281360000000001E-4</v>
      </c>
      <c r="X75" s="183">
        <f>Exports!Y11</f>
        <v>1.2281360000000001E-4</v>
      </c>
      <c r="Y75" s="183">
        <f>Exports!Z11</f>
        <v>1.2281360000000001E-4</v>
      </c>
      <c r="Z75" s="183">
        <f>Exports!AA11</f>
        <v>1.2281360000000001E-4</v>
      </c>
      <c r="AA75" s="183">
        <f>Exports!AB11</f>
        <v>1.2281360000000001E-4</v>
      </c>
      <c r="AB75" s="181"/>
    </row>
    <row r="76" spans="1:56">
      <c r="A76" s="178" t="s">
        <v>2</v>
      </c>
      <c r="B76" s="183">
        <f>Exports!C12</f>
        <v>5.1646562744444444E-2</v>
      </c>
      <c r="C76" s="183">
        <f>Exports!D12</f>
        <v>9.7844057179999999E-2</v>
      </c>
      <c r="D76" s="183">
        <f>Exports!E12</f>
        <v>0.14462265728444446</v>
      </c>
      <c r="E76" s="183">
        <f>Exports!F12</f>
        <v>0.14387828972444444</v>
      </c>
      <c r="F76" s="183">
        <f>Exports!G12</f>
        <v>0.12962796271333332</v>
      </c>
      <c r="G76" s="183">
        <f>Exports!H12</f>
        <v>0.12310811435999999</v>
      </c>
      <c r="H76" s="183">
        <f>Exports!I12</f>
        <v>8.7733851660000001E-2</v>
      </c>
      <c r="I76" s="183">
        <f>Exports!J12</f>
        <v>4.5393819979999993E-2</v>
      </c>
      <c r="J76" s="183">
        <f>Exports!K12</f>
        <v>3.8493564899999999E-2</v>
      </c>
      <c r="K76" s="183">
        <f>Exports!L12</f>
        <v>1.0347515519999999E-2</v>
      </c>
      <c r="L76" s="183">
        <f>Exports!M12</f>
        <v>3.0034553999999996E-3</v>
      </c>
      <c r="M76" s="183">
        <f>Exports!N12</f>
        <v>8.8721001599999984E-3</v>
      </c>
      <c r="N76" s="183">
        <f>Exports!O12</f>
        <v>1.457914498E-2</v>
      </c>
      <c r="O76" s="183">
        <f>Exports!P12</f>
        <v>1.2788304843999999E-2</v>
      </c>
      <c r="P76" s="183">
        <f>Exports!Q12</f>
        <v>1.521245982E-2</v>
      </c>
      <c r="Q76" s="183">
        <f>Exports!R12</f>
        <v>1.5784715879999998E-2</v>
      </c>
      <c r="R76" s="183">
        <f>Exports!S12</f>
        <v>6.077035619999999E-3</v>
      </c>
      <c r="S76" s="183">
        <f>Exports!T12</f>
        <v>3.8013413999999995E-3</v>
      </c>
      <c r="T76" s="183">
        <f>Exports!U12</f>
        <v>6.7848999999999991E-4</v>
      </c>
      <c r="U76" s="183">
        <f>Exports!V12</f>
        <v>0</v>
      </c>
      <c r="V76" s="183">
        <f>Exports!W12</f>
        <v>0</v>
      </c>
      <c r="W76" s="183">
        <f>Exports!X12</f>
        <v>0</v>
      </c>
      <c r="X76" s="183">
        <f>Exports!Y12</f>
        <v>0</v>
      </c>
      <c r="Y76" s="183">
        <f>Exports!Z12</f>
        <v>0</v>
      </c>
      <c r="Z76" s="183">
        <f>Exports!AA12</f>
        <v>0</v>
      </c>
      <c r="AA76" s="183">
        <f>Exports!AB12</f>
        <v>0</v>
      </c>
      <c r="AB76" s="181"/>
    </row>
    <row r="77" spans="1:56">
      <c r="A77" s="178" t="s">
        <v>3</v>
      </c>
      <c r="B77" s="183">
        <f>Exports!C13</f>
        <v>1.0099391999999999E-3</v>
      </c>
      <c r="C77" s="183">
        <f>Exports!D13</f>
        <v>2.5329964619047619E-3</v>
      </c>
      <c r="D77" s="183">
        <f>Exports!E13</f>
        <v>4.2668999444444447E-3</v>
      </c>
      <c r="E77" s="183">
        <f>Exports!F13</f>
        <v>7.0184890087301582E-3</v>
      </c>
      <c r="F77" s="183">
        <f>Exports!G13</f>
        <v>9.74946862E-3</v>
      </c>
      <c r="G77" s="183">
        <f>Exports!H13</f>
        <v>9.4532898000000004E-3</v>
      </c>
      <c r="H77" s="183">
        <f>Exports!I13</f>
        <v>9.8498603999999986E-3</v>
      </c>
      <c r="I77" s="183">
        <f>Exports!J13</f>
        <v>1.7345661254999999E-2</v>
      </c>
      <c r="J77" s="183">
        <f>Exports!K13</f>
        <v>1.9298511100000002E-2</v>
      </c>
      <c r="K77" s="183">
        <f>Exports!L13</f>
        <v>2.5974109299999999E-2</v>
      </c>
      <c r="L77" s="183">
        <f>Exports!M13</f>
        <v>2.3940504959999994E-2</v>
      </c>
      <c r="M77" s="183">
        <f>Exports!N13</f>
        <v>3.4059446039999997E-2</v>
      </c>
      <c r="N77" s="183">
        <f>Exports!O13</f>
        <v>2.0385026039999997E-2</v>
      </c>
      <c r="O77" s="183">
        <f>Exports!P13</f>
        <v>1.989977687E-2</v>
      </c>
      <c r="P77" s="183">
        <f>Exports!Q13</f>
        <v>1.6813647679999998E-2</v>
      </c>
      <c r="Q77" s="183">
        <f>Exports!R13</f>
        <v>1.5653225459999996E-2</v>
      </c>
      <c r="R77" s="183">
        <f>Exports!S13</f>
        <v>1.9742395919999999E-2</v>
      </c>
      <c r="S77" s="183">
        <f>Exports!T13</f>
        <v>1.7148932479999997E-2</v>
      </c>
      <c r="T77" s="183">
        <f>Exports!U13</f>
        <v>2.9922999999999998E-3</v>
      </c>
      <c r="U77" s="183">
        <f>Exports!V13</f>
        <v>0</v>
      </c>
      <c r="V77" s="183">
        <f>Exports!W13</f>
        <v>0</v>
      </c>
      <c r="W77" s="183">
        <f>Exports!X13</f>
        <v>0</v>
      </c>
      <c r="X77" s="183">
        <f>Exports!Y13</f>
        <v>0</v>
      </c>
      <c r="Y77" s="183">
        <f>Exports!Z13</f>
        <v>0</v>
      </c>
      <c r="Z77" s="183">
        <f>Exports!AA13</f>
        <v>0</v>
      </c>
      <c r="AA77" s="183">
        <f>Exports!AB13</f>
        <v>0</v>
      </c>
      <c r="AB77" s="181"/>
    </row>
    <row r="78" spans="1:56">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row>
    <row r="79" spans="1:56">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row>
    <row r="80" spans="1:56">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row>
    <row r="81" spans="1:62">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row>
    <row r="82" spans="1:62">
      <c r="A82" s="178" t="str">
        <f>A74</f>
        <v>Logs</v>
      </c>
      <c r="AC82" s="181">
        <f>Exports!AD10</f>
        <v>251.16710683219279</v>
      </c>
      <c r="AD82" s="181">
        <f>Exports!AE10</f>
        <v>180.54870225998141</v>
      </c>
      <c r="AE82" s="181">
        <f>Exports!AF10</f>
        <v>201.96604725929569</v>
      </c>
      <c r="AF82" s="181">
        <f>Exports!AG10</f>
        <v>237.97863916473074</v>
      </c>
      <c r="AG82" s="181">
        <f>Exports!AH10</f>
        <v>320.24236871794113</v>
      </c>
      <c r="AH82" s="181">
        <f>Exports!AI10</f>
        <v>363.04034422614671</v>
      </c>
      <c r="AI82" s="181">
        <f>Exports!AJ10</f>
        <v>425.49013591453706</v>
      </c>
      <c r="AJ82" s="181">
        <f>Exports!AK10</f>
        <v>526.01641172434665</v>
      </c>
      <c r="AK82" s="181">
        <f>Exports!AL10</f>
        <v>521.12848556351935</v>
      </c>
      <c r="AL82" s="181">
        <f>Exports!AM10</f>
        <v>342.52041557109243</v>
      </c>
      <c r="AM82" s="181">
        <f>Exports!AN10</f>
        <v>586.05025873734633</v>
      </c>
      <c r="AN82" s="181">
        <f>Exports!AO10</f>
        <v>740.82520164910261</v>
      </c>
      <c r="AO82" s="181">
        <f>Exports!AP10</f>
        <v>649.56175799995253</v>
      </c>
      <c r="AP82" s="181">
        <f>Exports!AQ10</f>
        <v>737.66486663497074</v>
      </c>
      <c r="AQ82" s="181">
        <f>Exports!AR10</f>
        <v>966.51117212599729</v>
      </c>
      <c r="AR82" s="181">
        <f>Exports!AS10</f>
        <v>822.07093407116236</v>
      </c>
      <c r="AS82" s="181">
        <f>Exports!AT10</f>
        <v>702.45385755384245</v>
      </c>
      <c r="AT82" s="181">
        <f>Exports!AU10</f>
        <v>704.46676679366317</v>
      </c>
      <c r="AU82" s="181">
        <f>Exports!AV10</f>
        <v>884.59292236093245</v>
      </c>
      <c r="AV82" s="181">
        <f>Exports!AW10</f>
        <v>0</v>
      </c>
      <c r="AW82" s="181">
        <f>Exports!AX10</f>
        <v>0</v>
      </c>
      <c r="AX82" s="181">
        <f>Exports!AY10</f>
        <v>0</v>
      </c>
      <c r="AY82" s="181">
        <f>Exports!AZ10</f>
        <v>0</v>
      </c>
      <c r="AZ82" s="181">
        <f>Exports!BA10</f>
        <v>0</v>
      </c>
      <c r="BA82" s="181">
        <f>Exports!BB10</f>
        <v>0</v>
      </c>
      <c r="BB82" s="181">
        <f>Exports!BC10</f>
        <v>0</v>
      </c>
    </row>
    <row r="83" spans="1:62">
      <c r="A83" s="178" t="str">
        <f>A75</f>
        <v>Sawn wood</v>
      </c>
      <c r="AC83" s="181">
        <f>Exports!AD11</f>
        <v>10.956551198465863</v>
      </c>
      <c r="AD83" s="181">
        <f>Exports!AE11</f>
        <v>11.358522474848673</v>
      </c>
      <c r="AE83" s="181">
        <f>Exports!AF11</f>
        <v>11.535414570219617</v>
      </c>
      <c r="AF83" s="181">
        <f>Exports!AG11</f>
        <v>14.476812482561197</v>
      </c>
      <c r="AG83" s="181">
        <f>Exports!AH11</f>
        <v>16.39072694845418</v>
      </c>
      <c r="AH83" s="181">
        <f>Exports!AI11</f>
        <v>19.462656717287974</v>
      </c>
      <c r="AI83" s="181">
        <f>Exports!AJ11</f>
        <v>22.028785222135173</v>
      </c>
      <c r="AJ83" s="181">
        <f>Exports!AK11</f>
        <v>23.07612246169429</v>
      </c>
      <c r="AK83" s="181">
        <f>Exports!AL11</f>
        <v>22.372673899682258</v>
      </c>
      <c r="AL83" s="181">
        <f>Exports!AM11</f>
        <v>17.048473615669568</v>
      </c>
      <c r="AM83" s="181">
        <f>Exports!AN11</f>
        <v>16.852459144839603</v>
      </c>
      <c r="AN83" s="181">
        <f>Exports!AO11</f>
        <v>18.165675053409419</v>
      </c>
      <c r="AO83" s="181">
        <f>Exports!AP11</f>
        <v>14.410305769247463</v>
      </c>
      <c r="AP83" s="181">
        <f>Exports!AQ11</f>
        <v>16.492684301724708</v>
      </c>
      <c r="AQ83" s="181">
        <f>Exports!AR11</f>
        <v>12.034119758197768</v>
      </c>
      <c r="AR83" s="181">
        <f>Exports!AS11</f>
        <v>11.982981265844028</v>
      </c>
      <c r="AS83" s="181">
        <f>Exports!AT11</f>
        <v>12.289918259482082</v>
      </c>
      <c r="AT83" s="181">
        <f>Exports!AU11</f>
        <v>10.944002487018428</v>
      </c>
      <c r="AU83" s="181">
        <f>Exports!AV11</f>
        <v>5.5692243886066466</v>
      </c>
      <c r="AV83" s="181">
        <f>Exports!AW11</f>
        <v>0</v>
      </c>
      <c r="AW83" s="181">
        <f>Exports!AX11</f>
        <v>0</v>
      </c>
      <c r="AX83" s="181">
        <f>Exports!AY11</f>
        <v>0</v>
      </c>
      <c r="AY83" s="181">
        <f>Exports!AZ11</f>
        <v>0</v>
      </c>
      <c r="AZ83" s="181">
        <f>Exports!BA11</f>
        <v>0</v>
      </c>
      <c r="BA83" s="181">
        <f>Exports!BB11</f>
        <v>0</v>
      </c>
      <c r="BB83" s="181">
        <f>Exports!BC11</f>
        <v>0</v>
      </c>
    </row>
    <row r="84" spans="1:62">
      <c r="A84" s="178" t="str">
        <f>A76</f>
        <v>Veneer</v>
      </c>
      <c r="AC84" s="181">
        <f>Exports!AD12</f>
        <v>6.0052538613744284</v>
      </c>
      <c r="AD84" s="181">
        <f>Exports!AE12</f>
        <v>9.740173865626037</v>
      </c>
      <c r="AE84" s="181">
        <f>Exports!AF12</f>
        <v>15.286312786040995</v>
      </c>
      <c r="AF84" s="181">
        <f>Exports!AG12</f>
        <v>15.809766999999999</v>
      </c>
      <c r="AG84" s="181">
        <f>Exports!AH12</f>
        <v>19.700258855995237</v>
      </c>
      <c r="AH84" s="181">
        <f>Exports!AI12</f>
        <v>19.490315074081575</v>
      </c>
      <c r="AI84" s="181">
        <f>Exports!AJ12</f>
        <v>15.518376596566245</v>
      </c>
      <c r="AJ84" s="181">
        <f>Exports!AK12</f>
        <v>9.7371427949265517</v>
      </c>
      <c r="AK84" s="181">
        <f>Exports!AL12</f>
        <v>7.5436573204859778</v>
      </c>
      <c r="AL84" s="181">
        <f>Exports!AM12</f>
        <v>1.5101504046921146</v>
      </c>
      <c r="AM84" s="181">
        <f>Exports!AN12</f>
        <v>0.72117493238988084</v>
      </c>
      <c r="AN84" s="181">
        <f>Exports!AO12</f>
        <v>2.2782601619758847</v>
      </c>
      <c r="AO84" s="181">
        <f>Exports!AP12</f>
        <v>2.9006061180656229</v>
      </c>
      <c r="AP84" s="181">
        <f>Exports!AQ12</f>
        <v>3.2195269999999998</v>
      </c>
      <c r="AQ84" s="181">
        <f>Exports!AR12</f>
        <v>3.5291939999999999</v>
      </c>
      <c r="AR84" s="181">
        <f>Exports!AS12</f>
        <v>3.6830496145000002</v>
      </c>
      <c r="AS84" s="181">
        <f>Exports!AT12</f>
        <v>2.1661654873999998</v>
      </c>
      <c r="AT84" s="181">
        <f>Exports!AU12</f>
        <v>0.80597261939999998</v>
      </c>
      <c r="AU84" s="181">
        <f>Exports!AV12</f>
        <v>0.221386</v>
      </c>
      <c r="AV84" s="181">
        <f>Exports!AW12</f>
        <v>0</v>
      </c>
      <c r="AW84" s="181">
        <f>Exports!AX12</f>
        <v>0</v>
      </c>
      <c r="AX84" s="181">
        <f>Exports!AY12</f>
        <v>0</v>
      </c>
      <c r="AY84" s="181">
        <f>Exports!AZ12</f>
        <v>0</v>
      </c>
      <c r="AZ84" s="181">
        <f>Exports!BA12</f>
        <v>0</v>
      </c>
      <c r="BA84" s="181">
        <f>Exports!BB12</f>
        <v>0</v>
      </c>
      <c r="BB84" s="181">
        <f>Exports!BC12</f>
        <v>0</v>
      </c>
    </row>
    <row r="85" spans="1:62">
      <c r="A85" s="178" t="str">
        <f>A77</f>
        <v>Plywood</v>
      </c>
      <c r="B85" s="181"/>
      <c r="AC85" s="181">
        <f>Exports!AD13</f>
        <v>0.199906</v>
      </c>
      <c r="AD85" s="181">
        <f>Exports!AE13</f>
        <v>0.49698799999999993</v>
      </c>
      <c r="AE85" s="181">
        <f>Exports!AF13</f>
        <v>0.80972299999999997</v>
      </c>
      <c r="AF85" s="181">
        <f>Exports!AG13</f>
        <v>1.4042009999999998</v>
      </c>
      <c r="AG85" s="181">
        <f>Exports!AH13</f>
        <v>2.108965</v>
      </c>
      <c r="AH85" s="181">
        <f>Exports!AI13</f>
        <v>2.3043589999999994</v>
      </c>
      <c r="AI85" s="181">
        <f>Exports!AJ13</f>
        <v>2.6650619999999998</v>
      </c>
      <c r="AJ85" s="181">
        <f>Exports!AK13</f>
        <v>4.3077437461735473</v>
      </c>
      <c r="AK85" s="181">
        <f>Exports!AL13</f>
        <v>4.6877449556258473</v>
      </c>
      <c r="AL85" s="181">
        <f>Exports!AM13</f>
        <v>4.6262592349278426</v>
      </c>
      <c r="AM85" s="181">
        <f>Exports!AN13</f>
        <v>4.9334995113192175</v>
      </c>
      <c r="AN85" s="181">
        <f>Exports!AO13</f>
        <v>10.287262496</v>
      </c>
      <c r="AO85" s="181">
        <f>Exports!AP13</f>
        <v>7.388147</v>
      </c>
      <c r="AP85" s="181">
        <f>Exports!AQ13</f>
        <v>7.2817889999999998</v>
      </c>
      <c r="AQ85" s="181">
        <f>Exports!AR13</f>
        <v>7.3173739999999992</v>
      </c>
      <c r="AR85" s="181">
        <f>Exports!AS13</f>
        <v>5.4481330000000003</v>
      </c>
      <c r="AS85" s="181">
        <f>Exports!AT13</f>
        <v>6.4118240000000002</v>
      </c>
      <c r="AT85" s="181">
        <f>Exports!AU13</f>
        <v>6.0938009999999991</v>
      </c>
      <c r="AU85" s="181">
        <f>Exports!AV13</f>
        <v>0.8191409999999999</v>
      </c>
      <c r="AV85" s="181">
        <f>Exports!AW13</f>
        <v>0</v>
      </c>
      <c r="AW85" s="181">
        <f>Exports!AX13</f>
        <v>0</v>
      </c>
      <c r="AX85" s="181">
        <f>Exports!AY13</f>
        <v>0</v>
      </c>
      <c r="AY85" s="181">
        <f>Exports!AZ13</f>
        <v>0</v>
      </c>
      <c r="AZ85" s="181">
        <f>Exports!BA13</f>
        <v>0</v>
      </c>
      <c r="BA85" s="181">
        <f>Exports!BB13</f>
        <v>0</v>
      </c>
      <c r="BB85" s="181">
        <f>Exports!BC13</f>
        <v>0</v>
      </c>
    </row>
    <row r="88" spans="1:62" ht="13">
      <c r="A88" s="179" t="s">
        <v>48</v>
      </c>
    </row>
    <row r="89" spans="1:62">
      <c r="A89" s="166"/>
      <c r="B89" s="237" t="s">
        <v>74</v>
      </c>
      <c r="C89" s="237"/>
      <c r="D89" s="237"/>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166"/>
      <c r="AC89" s="238" t="s">
        <v>73</v>
      </c>
      <c r="AD89" s="238"/>
      <c r="AE89" s="238"/>
      <c r="AF89" s="238"/>
      <c r="AG89" s="238"/>
      <c r="AH89" s="238"/>
      <c r="AI89" s="238"/>
      <c r="AJ89" s="238"/>
      <c r="AK89" s="238"/>
      <c r="AL89" s="238"/>
      <c r="AM89" s="238"/>
      <c r="AN89" s="238"/>
      <c r="AO89" s="238"/>
      <c r="AP89" s="238"/>
      <c r="AQ89" s="238"/>
      <c r="AR89" s="238"/>
      <c r="AS89" s="238"/>
      <c r="AT89" s="238"/>
      <c r="AU89" s="238"/>
      <c r="AV89" s="238"/>
      <c r="AW89" s="238"/>
      <c r="AX89" s="238"/>
      <c r="AY89" s="238"/>
      <c r="AZ89" s="238"/>
      <c r="BA89" s="238"/>
      <c r="BB89" s="238"/>
      <c r="BC89" s="166"/>
      <c r="BD89" s="166"/>
    </row>
    <row r="90" spans="1:62" ht="13">
      <c r="A90" s="179"/>
      <c r="B90" s="178">
        <f>ExportsCoreVPA!C$6</f>
        <v>1.7770732432885719</v>
      </c>
      <c r="C90" s="178">
        <f>ExportsCoreVPA!D$6</f>
        <v>1.7770732432885719</v>
      </c>
      <c r="D90" s="178">
        <f>ExportsCoreVPA!E$6</f>
        <v>2.0652050638038886</v>
      </c>
      <c r="E90" s="178">
        <f>ExportsCoreVPA!F$6</f>
        <v>2.2930273272138839</v>
      </c>
      <c r="F90" s="178">
        <f>ExportsCoreVPA!G$6</f>
        <v>2.4281809619947525</v>
      </c>
      <c r="G90" s="178">
        <f>ExportsCoreVPA!H$6</f>
        <v>2.6270460523846673</v>
      </c>
      <c r="H90" s="178">
        <f>ExportsCoreVPA!I$6</f>
        <v>2.6532214959663323</v>
      </c>
      <c r="I90" s="178">
        <f>ExportsCoreVPA!J$6</f>
        <v>2.9502014187818455</v>
      </c>
      <c r="J90" s="178">
        <f>ExportsCoreVPA!K$6</f>
        <v>2.7602095729933973</v>
      </c>
      <c r="K90" s="178">
        <f>ExportsCoreVPA!L$6</f>
        <v>2.0306720848297775</v>
      </c>
      <c r="L90" s="178">
        <f>ExportsCoreVPA!M$6</f>
        <v>2.906945984275239</v>
      </c>
      <c r="M90" s="178">
        <f>ExportsCoreVPA!N$6</f>
        <v>3.4802519735610433</v>
      </c>
      <c r="N90" s="178">
        <f>ExportsCoreVPA!O$6</f>
        <v>3.1230341370232009</v>
      </c>
      <c r="O90" s="178">
        <f>ExportsCoreVPA!P$6</f>
        <v>3.2196733675822493</v>
      </c>
      <c r="P90" s="178">
        <f>ExportsCoreVPA!Q$6</f>
        <v>4.0246794026032218</v>
      </c>
      <c r="Q90" s="178">
        <f>ExportsCoreVPA!R$6</f>
        <v>3.752227328100485</v>
      </c>
      <c r="R90" s="178">
        <f>ExportsCoreVPA!S$6</f>
        <v>3.819143235002437</v>
      </c>
      <c r="S90" s="178">
        <f>ExportsCoreVPA!T$6</f>
        <v>2.9870798423077787</v>
      </c>
      <c r="T90" s="178">
        <f>ExportsCoreVPA!U$6</f>
        <v>3.1987680899659994</v>
      </c>
      <c r="U90" s="178">
        <f>ExportsCoreVPA!V$6</f>
        <v>1.2281360000000001E-4</v>
      </c>
      <c r="V90" s="178">
        <f>ExportsCoreVPA!W$6</f>
        <v>1.2281360000000001E-4</v>
      </c>
      <c r="W90" s="178">
        <f>ExportsCoreVPA!X$6</f>
        <v>1.2281360000000001E-4</v>
      </c>
      <c r="X90" s="178">
        <f>ExportsCoreVPA!Y$6</f>
        <v>1.2281360000000001E-4</v>
      </c>
      <c r="Y90" s="178">
        <f>ExportsCoreVPA!Z$6</f>
        <v>1.2281360000000001E-4</v>
      </c>
      <c r="Z90" s="178">
        <f>ExportsCoreVPA!AA$6</f>
        <v>1.2281360000000001E-4</v>
      </c>
      <c r="AA90" s="178">
        <f>ExportsCoreVPA!AB$6</f>
        <v>1.2281360000000001E-4</v>
      </c>
      <c r="AC90" s="181">
        <f>ExportsCoreVPA!AD$6</f>
        <v>268.32881789203304</v>
      </c>
      <c r="AD90" s="181">
        <f>ExportsCoreVPA!AE$6</f>
        <v>202.1443866004561</v>
      </c>
      <c r="AE90" s="181">
        <f>ExportsCoreVPA!AF$6</f>
        <v>229.59749761555628</v>
      </c>
      <c r="AF90" s="181">
        <f>ExportsCoreVPA!AG$6</f>
        <v>269.66941964729205</v>
      </c>
      <c r="AG90" s="181">
        <f>ExportsCoreVPA!AH$6</f>
        <v>358.44231952239056</v>
      </c>
      <c r="AH90" s="181">
        <f>ExportsCoreVPA!AI$6</f>
        <v>404.29767501751621</v>
      </c>
      <c r="AI90" s="181">
        <f>ExportsCoreVPA!AJ$6</f>
        <v>465.70235973323855</v>
      </c>
      <c r="AJ90" s="181">
        <f>ExportsCoreVPA!AK$6</f>
        <v>563.13742072714115</v>
      </c>
      <c r="AK90" s="181">
        <f>ExportsCoreVPA!AL$6</f>
        <v>555.73256173931338</v>
      </c>
      <c r="AL90" s="181">
        <f>ExportsCoreVPA!AM$6</f>
        <v>365.70529882638192</v>
      </c>
      <c r="AM90" s="181">
        <f>ExportsCoreVPA!AN$6</f>
        <v>608.55739232589531</v>
      </c>
      <c r="AN90" s="181">
        <f>ExportsCoreVPA!AO$6</f>
        <v>771.55639936048794</v>
      </c>
      <c r="AO90" s="181">
        <f>ExportsCoreVPA!AP$6</f>
        <v>674.26081688726549</v>
      </c>
      <c r="AP90" s="181">
        <f>ExportsCoreVPA!AQ$6</f>
        <v>764.65886693669529</v>
      </c>
      <c r="AQ90" s="181">
        <f>ExportsCoreVPA!AR$6</f>
        <v>989.39185988419501</v>
      </c>
      <c r="AR90" s="181">
        <f>ExportsCoreVPA!AS$6</f>
        <v>843.18509795150612</v>
      </c>
      <c r="AS90" s="181">
        <f>ExportsCoreVPA!AT$6</f>
        <v>723.32176530072479</v>
      </c>
      <c r="AT90" s="181">
        <f>ExportsCoreVPA!AU$6</f>
        <v>722.3105429000816</v>
      </c>
      <c r="AU90" s="181">
        <f>ExportsCoreVPA!AV$6</f>
        <v>891.20267374953914</v>
      </c>
      <c r="AV90" s="181">
        <f>ExportsCoreVPA!AW$6</f>
        <v>0</v>
      </c>
      <c r="AW90" s="181">
        <f>ExportsCoreVPA!AX$6</f>
        <v>0</v>
      </c>
      <c r="AX90" s="181">
        <f>ExportsCoreVPA!AY$6</f>
        <v>0</v>
      </c>
      <c r="AY90" s="181">
        <f>ExportsCoreVPA!AZ$6</f>
        <v>0</v>
      </c>
      <c r="AZ90" s="181">
        <f>ExportsCoreVPA!BA$6</f>
        <v>0</v>
      </c>
      <c r="BA90" s="181">
        <f>ExportsCoreVPA!BB$6</f>
        <v>0</v>
      </c>
      <c r="BB90" s="181">
        <f>ExportsCoreVPA!BC$6</f>
        <v>0</v>
      </c>
      <c r="BC90" s="181"/>
    </row>
    <row r="91" spans="1:62">
      <c r="B91" s="178">
        <v>2000</v>
      </c>
      <c r="C91" s="178">
        <f t="shared" ref="C91:AA91" si="8">1+B91</f>
        <v>2001</v>
      </c>
      <c r="D91" s="178">
        <f t="shared" si="8"/>
        <v>2002</v>
      </c>
      <c r="E91" s="178">
        <f t="shared" si="8"/>
        <v>2003</v>
      </c>
      <c r="F91" s="178">
        <f t="shared" si="8"/>
        <v>2004</v>
      </c>
      <c r="G91" s="178">
        <f t="shared" si="8"/>
        <v>2005</v>
      </c>
      <c r="H91" s="178">
        <f t="shared" si="8"/>
        <v>2006</v>
      </c>
      <c r="I91" s="178">
        <f t="shared" si="8"/>
        <v>2007</v>
      </c>
      <c r="J91" s="178">
        <f t="shared" si="8"/>
        <v>2008</v>
      </c>
      <c r="K91" s="178">
        <f t="shared" si="8"/>
        <v>2009</v>
      </c>
      <c r="L91" s="178">
        <f t="shared" si="8"/>
        <v>2010</v>
      </c>
      <c r="M91" s="178">
        <f t="shared" si="8"/>
        <v>2011</v>
      </c>
      <c r="N91" s="178">
        <f t="shared" si="8"/>
        <v>2012</v>
      </c>
      <c r="O91" s="178">
        <f t="shared" si="8"/>
        <v>2013</v>
      </c>
      <c r="P91" s="178">
        <f t="shared" si="8"/>
        <v>2014</v>
      </c>
      <c r="Q91" s="178">
        <f t="shared" si="8"/>
        <v>2015</v>
      </c>
      <c r="R91" s="178">
        <f t="shared" si="8"/>
        <v>2016</v>
      </c>
      <c r="S91" s="178">
        <f t="shared" si="8"/>
        <v>2017</v>
      </c>
      <c r="T91" s="178">
        <f t="shared" si="8"/>
        <v>2018</v>
      </c>
      <c r="U91" s="178">
        <f t="shared" si="8"/>
        <v>2019</v>
      </c>
      <c r="V91" s="178">
        <f t="shared" si="8"/>
        <v>2020</v>
      </c>
      <c r="W91" s="178">
        <f t="shared" si="8"/>
        <v>2021</v>
      </c>
      <c r="X91" s="178">
        <f t="shared" si="8"/>
        <v>2022</v>
      </c>
      <c r="Y91" s="178">
        <f t="shared" si="8"/>
        <v>2023</v>
      </c>
      <c r="Z91" s="178">
        <f t="shared" si="8"/>
        <v>2024</v>
      </c>
      <c r="AA91" s="178">
        <f t="shared" si="8"/>
        <v>2025</v>
      </c>
      <c r="AC91" s="178">
        <v>2000</v>
      </c>
      <c r="AD91" s="178">
        <f t="shared" ref="AD91:BB91" si="9">1+AC91</f>
        <v>2001</v>
      </c>
      <c r="AE91" s="178">
        <f t="shared" si="9"/>
        <v>2002</v>
      </c>
      <c r="AF91" s="178">
        <f t="shared" si="9"/>
        <v>2003</v>
      </c>
      <c r="AG91" s="178">
        <f t="shared" si="9"/>
        <v>2004</v>
      </c>
      <c r="AH91" s="178">
        <f t="shared" si="9"/>
        <v>2005</v>
      </c>
      <c r="AI91" s="178">
        <f t="shared" si="9"/>
        <v>2006</v>
      </c>
      <c r="AJ91" s="178">
        <f t="shared" si="9"/>
        <v>2007</v>
      </c>
      <c r="AK91" s="178">
        <f t="shared" si="9"/>
        <v>2008</v>
      </c>
      <c r="AL91" s="178">
        <f t="shared" si="9"/>
        <v>2009</v>
      </c>
      <c r="AM91" s="178">
        <f t="shared" si="9"/>
        <v>2010</v>
      </c>
      <c r="AN91" s="178">
        <f t="shared" si="9"/>
        <v>2011</v>
      </c>
      <c r="AO91" s="178">
        <f t="shared" si="9"/>
        <v>2012</v>
      </c>
      <c r="AP91" s="178">
        <f t="shared" si="9"/>
        <v>2013</v>
      </c>
      <c r="AQ91" s="178">
        <f t="shared" si="9"/>
        <v>2014</v>
      </c>
      <c r="AR91" s="178">
        <f t="shared" si="9"/>
        <v>2015</v>
      </c>
      <c r="AS91" s="178">
        <f t="shared" si="9"/>
        <v>2016</v>
      </c>
      <c r="AT91" s="178">
        <f t="shared" si="9"/>
        <v>2017</v>
      </c>
      <c r="AU91" s="178">
        <f t="shared" si="9"/>
        <v>2018</v>
      </c>
      <c r="AV91" s="178">
        <f t="shared" si="9"/>
        <v>2019</v>
      </c>
      <c r="AW91" s="178">
        <f t="shared" si="9"/>
        <v>2020</v>
      </c>
      <c r="AX91" s="178">
        <f t="shared" si="9"/>
        <v>2021</v>
      </c>
      <c r="AY91" s="178">
        <f t="shared" si="9"/>
        <v>2022</v>
      </c>
      <c r="AZ91" s="178">
        <f t="shared" si="9"/>
        <v>2023</v>
      </c>
      <c r="BA91" s="178">
        <f t="shared" si="9"/>
        <v>2024</v>
      </c>
      <c r="BB91" s="178">
        <f t="shared" si="9"/>
        <v>2025</v>
      </c>
    </row>
    <row r="92" spans="1:62">
      <c r="A92" s="183" t="s">
        <v>91</v>
      </c>
      <c r="B92" s="180">
        <f>ExportsCoreVPA!C$22</f>
        <v>5.9209923999999992E-3</v>
      </c>
      <c r="C92" s="180">
        <f>ExportsCoreVPA!D$22</f>
        <v>5.9209923999999992E-3</v>
      </c>
      <c r="D92" s="180">
        <f>ExportsCoreVPA!E$22</f>
        <v>6.3685047999999999E-3</v>
      </c>
      <c r="E92" s="180">
        <f>ExportsCoreVPA!F$22</f>
        <v>5.392315600000001E-3</v>
      </c>
      <c r="F92" s="180">
        <f>ExportsCoreVPA!G$22</f>
        <v>6.1458360599999998E-3</v>
      </c>
      <c r="G92" s="180">
        <f>ExportsCoreVPA!H$22</f>
        <v>8.7340000000000004E-3</v>
      </c>
      <c r="H92" s="180">
        <f>ExportsCoreVPA!I$22</f>
        <v>2.4272957800000007E-3</v>
      </c>
      <c r="I92" s="180">
        <f>ExportsCoreVPA!J$22</f>
        <v>1.6210119999999998E-3</v>
      </c>
      <c r="J92" s="180">
        <f>ExportsCoreVPA!K$22</f>
        <v>8.939312E-4</v>
      </c>
      <c r="K92" s="180">
        <f>ExportsCoreVPA!L$22</f>
        <v>9.4857480000000004E-4</v>
      </c>
      <c r="L92" s="180">
        <f>ExportsCoreVPA!M$22</f>
        <v>1.5588832000000001E-3</v>
      </c>
      <c r="M92" s="180">
        <f>ExportsCoreVPA!N$22</f>
        <v>2.1491648000000001E-3</v>
      </c>
      <c r="N92" s="180">
        <f>ExportsCoreVPA!O$22</f>
        <v>1.4522144E-3</v>
      </c>
      <c r="O92" s="180">
        <f>ExportsCoreVPA!P$22</f>
        <v>1.0241524222222222E-3</v>
      </c>
      <c r="P92" s="180">
        <f>ExportsCoreVPA!Q$22</f>
        <v>1.8109000000000002E-4</v>
      </c>
      <c r="Q92" s="180">
        <f>ExportsCoreVPA!R$22</f>
        <v>8.1255917949999996E-4</v>
      </c>
      <c r="R92" s="180">
        <f>ExportsCoreVPA!S$22</f>
        <v>7.4134200000000009E-4</v>
      </c>
      <c r="S92" s="180">
        <f>ExportsCoreVPA!T$22</f>
        <v>4.2158319999999997E-4</v>
      </c>
      <c r="T92" s="180">
        <f>ExportsCoreVPA!U$22</f>
        <v>1.2281360000000001E-4</v>
      </c>
      <c r="U92" s="180">
        <f>ExportsCoreVPA!V$22</f>
        <v>1.2281360000000001E-4</v>
      </c>
      <c r="V92" s="180">
        <f>ExportsCoreVPA!W$22</f>
        <v>1.2281360000000001E-4</v>
      </c>
      <c r="W92" s="180">
        <f>ExportsCoreVPA!X$22</f>
        <v>1.2281360000000001E-4</v>
      </c>
      <c r="X92" s="180">
        <f>ExportsCoreVPA!Y$22</f>
        <v>1.2281360000000001E-4</v>
      </c>
      <c r="Y92" s="180">
        <f>ExportsCoreVPA!Z$22</f>
        <v>1.2281360000000001E-4</v>
      </c>
      <c r="Z92" s="180">
        <f>ExportsCoreVPA!AA$22</f>
        <v>1.2281360000000001E-4</v>
      </c>
      <c r="AA92" s="180">
        <f>ExportsCoreVPA!AB$22</f>
        <v>1.2281360000000001E-4</v>
      </c>
      <c r="AB92" s="181"/>
      <c r="BD92" s="185">
        <f t="shared" ref="BD92:BJ99" si="10">I92/I$90</f>
        <v>5.4945807756723428E-4</v>
      </c>
      <c r="BE92" s="185">
        <f t="shared" si="10"/>
        <v>3.2386352425788735E-4</v>
      </c>
      <c r="BF92" s="185">
        <f t="shared" si="10"/>
        <v>4.67123573070398E-4</v>
      </c>
      <c r="BG92" s="185">
        <f t="shared" si="10"/>
        <v>5.3626149520238215E-4</v>
      </c>
      <c r="BH92" s="185">
        <f t="shared" si="10"/>
        <v>6.1753137885615342E-4</v>
      </c>
      <c r="BI92" s="185">
        <f t="shared" si="10"/>
        <v>4.6500112912125095E-4</v>
      </c>
      <c r="BJ92" s="185">
        <f t="shared" si="10"/>
        <v>3.180920252762439E-4</v>
      </c>
    </row>
    <row r="93" spans="1:62">
      <c r="A93" s="180" t="str">
        <f>ExportsCoreVPA!B$11</f>
        <v xml:space="preserve">China </v>
      </c>
      <c r="B93" s="180">
        <f>ExportsCoreVPA!C$11</f>
        <v>1.7077305591999998</v>
      </c>
      <c r="C93" s="180">
        <f>ExportsCoreVPA!D$11</f>
        <v>0.94467191999999989</v>
      </c>
      <c r="D93" s="180">
        <f>ExportsCoreVPA!E$11</f>
        <v>1.1477795355</v>
      </c>
      <c r="E93" s="180">
        <f>ExportsCoreVPA!F$11</f>
        <v>1.38675206242</v>
      </c>
      <c r="F93" s="180">
        <f>ExportsCoreVPA!G$11</f>
        <v>1.32040599778</v>
      </c>
      <c r="G93" s="180">
        <f>ExportsCoreVPA!H$11</f>
        <v>1.8609326343799999</v>
      </c>
      <c r="H93" s="180">
        <f>ExportsCoreVPA!I$11</f>
        <v>2.0931951134600002</v>
      </c>
      <c r="I93" s="180">
        <f>ExportsCoreVPA!J$11</f>
        <v>2.3636950727999997</v>
      </c>
      <c r="J93" s="180">
        <f>ExportsCoreVPA!K$11</f>
        <v>2.248851621</v>
      </c>
      <c r="K93" s="180">
        <f>ExportsCoreVPA!L$11</f>
        <v>1.6727035072599998</v>
      </c>
      <c r="L93" s="180">
        <f>ExportsCoreVPA!M$11</f>
        <v>2.4897957600000002</v>
      </c>
      <c r="M93" s="180">
        <f>ExportsCoreVPA!N$11</f>
        <v>2.8089683000000001</v>
      </c>
      <c r="N93" s="180">
        <f>ExportsCoreVPA!O$11</f>
        <v>2.5858080409999999</v>
      </c>
      <c r="O93" s="180">
        <f>ExportsCoreVPA!P$11</f>
        <v>2.760694868310666</v>
      </c>
      <c r="P93" s="180">
        <f>ExportsCoreVPA!Q$11</f>
        <v>3.4974762145218881</v>
      </c>
      <c r="Q93" s="180">
        <f>ExportsCoreVPA!R$11</f>
        <v>3.1716456165783184</v>
      </c>
      <c r="R93" s="180">
        <f>ExportsCoreVPA!S$11</f>
        <v>3.2606706569424371</v>
      </c>
      <c r="S93" s="180">
        <f>ExportsCoreVPA!T$11</f>
        <v>2.5774722138397781</v>
      </c>
      <c r="T93" s="180">
        <f>ExportsCoreVPA!U$11</f>
        <v>2.9632387779999996</v>
      </c>
      <c r="U93" s="180">
        <f>ExportsCoreVPA!V$11</f>
        <v>0</v>
      </c>
      <c r="V93" s="180">
        <f>ExportsCoreVPA!W$11</f>
        <v>0</v>
      </c>
      <c r="W93" s="180">
        <f>ExportsCoreVPA!X$11</f>
        <v>0</v>
      </c>
      <c r="X93" s="180">
        <f>ExportsCoreVPA!Y$11</f>
        <v>0</v>
      </c>
      <c r="Y93" s="180">
        <f>ExportsCoreVPA!Z$11</f>
        <v>0</v>
      </c>
      <c r="Z93" s="180">
        <f>ExportsCoreVPA!AA$11</f>
        <v>0</v>
      </c>
      <c r="AA93" s="180">
        <f>ExportsCoreVPA!AB$11</f>
        <v>0</v>
      </c>
      <c r="AB93" s="181"/>
      <c r="BD93" s="185">
        <f t="shared" si="10"/>
        <v>0.80119786322114317</v>
      </c>
      <c r="BE93" s="185">
        <f t="shared" si="10"/>
        <v>0.81473944696205125</v>
      </c>
      <c r="BF93" s="185">
        <f t="shared" si="10"/>
        <v>0.82371916162929648</v>
      </c>
      <c r="BG93" s="185">
        <f t="shared" si="10"/>
        <v>0.85649880440442971</v>
      </c>
      <c r="BH93" s="185">
        <f t="shared" si="10"/>
        <v>0.80711635862555775</v>
      </c>
      <c r="BI93" s="185">
        <f t="shared" si="10"/>
        <v>0.82797943523753104</v>
      </c>
      <c r="BJ93" s="185">
        <f t="shared" si="10"/>
        <v>0.85744563287292574</v>
      </c>
    </row>
    <row r="94" spans="1:62">
      <c r="A94" s="180" t="str">
        <f>ExportsCoreVPA!B$25</f>
        <v xml:space="preserve">India </v>
      </c>
      <c r="B94" s="180">
        <f>ExportsCoreVPA!C$25</f>
        <v>2.0579999999999999E-4</v>
      </c>
      <c r="C94" s="180">
        <f>ExportsCoreVPA!D$25</f>
        <v>2.0579999999999999E-4</v>
      </c>
      <c r="D94" s="180">
        <f>ExportsCoreVPA!E$25</f>
        <v>3.7422475999999997E-5</v>
      </c>
      <c r="E94" s="180">
        <f>ExportsCoreVPA!F$25</f>
        <v>7.5999999999999991E-5</v>
      </c>
      <c r="F94" s="180">
        <f>ExportsCoreVPA!G$25</f>
        <v>0.165709</v>
      </c>
      <c r="G94" s="180">
        <f>ExportsCoreVPA!H$25</f>
        <v>2.7677999999999998E-2</v>
      </c>
      <c r="H94" s="180">
        <f>ExportsCoreVPA!I$25</f>
        <v>3.559648E-2</v>
      </c>
      <c r="I94" s="180">
        <f>ExportsCoreVPA!J$25</f>
        <v>7.2292999999999996E-2</v>
      </c>
      <c r="J94" s="180">
        <f>ExportsCoreVPA!K$25</f>
        <v>9.3649999999999983E-2</v>
      </c>
      <c r="K94" s="180">
        <f>ExportsCoreVPA!L$25</f>
        <v>7.2161000000000003E-2</v>
      </c>
      <c r="L94" s="180">
        <f>ExportsCoreVPA!M$25</f>
        <v>0.12437946</v>
      </c>
      <c r="M94" s="180">
        <f>ExportsCoreVPA!N$25</f>
        <v>0.14231755999999998</v>
      </c>
      <c r="N94" s="180">
        <f>ExportsCoreVPA!O$25</f>
        <v>7.3867700000000008E-2</v>
      </c>
      <c r="O94" s="180">
        <f>ExportsCoreVPA!P$25</f>
        <v>0.10997311999999999</v>
      </c>
      <c r="P94" s="180">
        <f>ExportsCoreVPA!Q$25</f>
        <v>0.20933788</v>
      </c>
      <c r="Q94" s="180">
        <f>ExportsCoreVPA!R$25</f>
        <v>0.24985979999999999</v>
      </c>
      <c r="R94" s="180">
        <f>ExportsCoreVPA!S$25</f>
        <v>0.15309253999999997</v>
      </c>
      <c r="S94" s="180">
        <f>ExportsCoreVPA!T$25</f>
        <v>0.12247058</v>
      </c>
      <c r="T94" s="180">
        <f>ExportsCoreVPA!U$25</f>
        <v>7.2330000000000019E-2</v>
      </c>
      <c r="U94" s="180">
        <f>ExportsCoreVPA!V$25</f>
        <v>0</v>
      </c>
      <c r="V94" s="180">
        <f>ExportsCoreVPA!W$25</f>
        <v>0</v>
      </c>
      <c r="W94" s="180">
        <f>ExportsCoreVPA!X$25</f>
        <v>0</v>
      </c>
      <c r="X94" s="180">
        <f>ExportsCoreVPA!Y$25</f>
        <v>0</v>
      </c>
      <c r="Y94" s="180">
        <f>ExportsCoreVPA!Z$25</f>
        <v>0</v>
      </c>
      <c r="Z94" s="180">
        <f>ExportsCoreVPA!AA$25</f>
        <v>0</v>
      </c>
      <c r="AA94" s="180">
        <f>ExportsCoreVPA!AB$25</f>
        <v>0</v>
      </c>
      <c r="AB94" s="181"/>
      <c r="BD94" s="185">
        <f t="shared" si="10"/>
        <v>2.4504428592489177E-2</v>
      </c>
      <c r="BE94" s="185">
        <f t="shared" si="10"/>
        <v>3.3928583146836291E-2</v>
      </c>
      <c r="BF94" s="185">
        <f t="shared" si="10"/>
        <v>3.5535525671073057E-2</v>
      </c>
      <c r="BG94" s="185">
        <f t="shared" si="10"/>
        <v>4.2786986986622783E-2</v>
      </c>
      <c r="BH94" s="185">
        <f t="shared" si="10"/>
        <v>4.0892889676139924E-2</v>
      </c>
      <c r="BI94" s="185">
        <f t="shared" si="10"/>
        <v>2.3652543250906915E-2</v>
      </c>
      <c r="BJ94" s="185">
        <f t="shared" si="10"/>
        <v>3.4156607656938245E-2</v>
      </c>
    </row>
    <row r="95" spans="1:62">
      <c r="A95" s="180" t="str">
        <f>ExportsCoreVPA!B$13</f>
        <v xml:space="preserve">Japan </v>
      </c>
      <c r="B95" s="180">
        <f>ExportsCoreVPA!C$13</f>
        <v>0.4010379</v>
      </c>
      <c r="C95" s="180">
        <f>ExportsCoreVPA!D$13</f>
        <v>0.4010379</v>
      </c>
      <c r="D95" s="180">
        <f>ExportsCoreVPA!E$13</f>
        <v>0.40471363599999999</v>
      </c>
      <c r="E95" s="180">
        <f>ExportsCoreVPA!F$13</f>
        <v>0.39946692</v>
      </c>
      <c r="F95" s="180">
        <f>ExportsCoreVPA!G$13</f>
        <v>0.32290375886</v>
      </c>
      <c r="G95" s="180">
        <f>ExportsCoreVPA!H$13</f>
        <v>0.23091181395999999</v>
      </c>
      <c r="H95" s="180">
        <f>ExportsCoreVPA!I$13</f>
        <v>0.18610166014000001</v>
      </c>
      <c r="I95" s="180">
        <f>ExportsCoreVPA!J$13</f>
        <v>0.16571435692</v>
      </c>
      <c r="J95" s="180">
        <f>ExportsCoreVPA!K$13</f>
        <v>9.6375639999999999E-2</v>
      </c>
      <c r="K95" s="180">
        <f>ExportsCoreVPA!L$13</f>
        <v>4.4241900000000001E-2</v>
      </c>
      <c r="L95" s="180">
        <f>ExportsCoreVPA!M$13</f>
        <v>5.60067E-2</v>
      </c>
      <c r="M95" s="180">
        <f>ExportsCoreVPA!N$13</f>
        <v>0.11918237999999999</v>
      </c>
      <c r="N95" s="180">
        <f>ExportsCoreVPA!O$13</f>
        <v>6.59024E-2</v>
      </c>
      <c r="O95" s="180">
        <f>ExportsCoreVPA!P$13</f>
        <v>5.8895839999999998E-2</v>
      </c>
      <c r="P95" s="180">
        <f>ExportsCoreVPA!Q$13</f>
        <v>2.8108139999999997E-2</v>
      </c>
      <c r="Q95" s="180">
        <f>ExportsCoreVPA!R$13</f>
        <v>3.2494260000000004E-2</v>
      </c>
      <c r="R95" s="180">
        <f>ExportsCoreVPA!S$13</f>
        <v>3.6835E-2</v>
      </c>
      <c r="S95" s="180">
        <f>ExportsCoreVPA!T$13</f>
        <v>2.4811099999999996E-2</v>
      </c>
      <c r="T95" s="180">
        <f>ExportsCoreVPA!U$13</f>
        <v>8.1871419999999986E-2</v>
      </c>
      <c r="U95" s="180">
        <f>ExportsCoreVPA!V$13</f>
        <v>0</v>
      </c>
      <c r="V95" s="180">
        <f>ExportsCoreVPA!W$13</f>
        <v>0</v>
      </c>
      <c r="W95" s="180">
        <f>ExportsCoreVPA!X$13</f>
        <v>0</v>
      </c>
      <c r="X95" s="180">
        <f>ExportsCoreVPA!Y$13</f>
        <v>0</v>
      </c>
      <c r="Y95" s="180">
        <f>ExportsCoreVPA!Z$13</f>
        <v>0</v>
      </c>
      <c r="Z95" s="180">
        <f>ExportsCoreVPA!AA$13</f>
        <v>0</v>
      </c>
      <c r="AA95" s="180">
        <f>ExportsCoreVPA!AB$13</f>
        <v>0</v>
      </c>
      <c r="AB95" s="181"/>
      <c r="BD95" s="185">
        <f t="shared" si="10"/>
        <v>5.6170523092089211E-2</v>
      </c>
      <c r="BE95" s="185">
        <f t="shared" si="10"/>
        <v>3.4916058890224907E-2</v>
      </c>
      <c r="BF95" s="185">
        <f t="shared" si="10"/>
        <v>2.1786826307659914E-2</v>
      </c>
      <c r="BG95" s="185">
        <f t="shared" si="10"/>
        <v>1.9266508666814328E-2</v>
      </c>
      <c r="BH95" s="185">
        <f t="shared" si="10"/>
        <v>3.4245330770705913E-2</v>
      </c>
      <c r="BI95" s="185">
        <f t="shared" si="10"/>
        <v>2.1102042791891013E-2</v>
      </c>
      <c r="BJ95" s="185">
        <f t="shared" si="10"/>
        <v>1.8292489105572431E-2</v>
      </c>
    </row>
    <row r="96" spans="1:62">
      <c r="A96" s="180" t="str">
        <f>ExportsCoreVPA!B$17</f>
        <v xml:space="preserve">South Korea </v>
      </c>
      <c r="B96" s="180">
        <f>ExportsCoreVPA!C$17</f>
        <v>0.25366104</v>
      </c>
      <c r="C96" s="180">
        <f>ExportsCoreVPA!D$17</f>
        <v>0.25366104</v>
      </c>
      <c r="D96" s="180">
        <f>ExportsCoreVPA!E$17</f>
        <v>0.23810694411999994</v>
      </c>
      <c r="E96" s="180">
        <f>ExportsCoreVPA!F$17</f>
        <v>0.23951081495999996</v>
      </c>
      <c r="F96" s="180">
        <f>ExportsCoreVPA!G$17</f>
        <v>0.24260171999999997</v>
      </c>
      <c r="G96" s="180">
        <f>ExportsCoreVPA!H$17</f>
        <v>0.16384522488</v>
      </c>
      <c r="H96" s="180">
        <f>ExportsCoreVPA!I$17</f>
        <v>0.12198497164</v>
      </c>
      <c r="I96" s="180">
        <f>ExportsCoreVPA!J$17</f>
        <v>9.9798908719999996E-2</v>
      </c>
      <c r="J96" s="180">
        <f>ExportsCoreVPA!K$17</f>
        <v>9.2646494019999984E-2</v>
      </c>
      <c r="K96" s="180">
        <f>ExportsCoreVPA!L$17</f>
        <v>0.10745596</v>
      </c>
      <c r="L96" s="180">
        <f>ExportsCoreVPA!M$17</f>
        <v>9.0589547980000004E-2</v>
      </c>
      <c r="M96" s="180">
        <f>ExportsCoreVPA!N$17</f>
        <v>0.1086231</v>
      </c>
      <c r="N96" s="180">
        <f>ExportsCoreVPA!O$17</f>
        <v>9.9390741403200006E-2</v>
      </c>
      <c r="O96" s="180">
        <f>ExportsCoreVPA!P$17</f>
        <v>7.6783999999999991E-2</v>
      </c>
      <c r="P96" s="180">
        <f>ExportsCoreVPA!Q$17</f>
        <v>9.4279186008000004E-2</v>
      </c>
      <c r="Q96" s="180">
        <f>ExportsCoreVPA!R$17</f>
        <v>8.0742719991999987E-2</v>
      </c>
      <c r="R96" s="180">
        <f>ExportsCoreVPA!S$17</f>
        <v>7.9780420599999985E-2</v>
      </c>
      <c r="S96" s="180">
        <f>ExportsCoreVPA!T$17</f>
        <v>5.6628599999999994E-2</v>
      </c>
      <c r="T96" s="180">
        <f>ExportsCoreVPA!U$17</f>
        <v>4.7541E-2</v>
      </c>
      <c r="U96" s="180">
        <f>ExportsCoreVPA!V$17</f>
        <v>0</v>
      </c>
      <c r="V96" s="180">
        <f>ExportsCoreVPA!W$17</f>
        <v>0</v>
      </c>
      <c r="W96" s="180">
        <f>ExportsCoreVPA!X$17</f>
        <v>0</v>
      </c>
      <c r="X96" s="180">
        <f>ExportsCoreVPA!Y$17</f>
        <v>0</v>
      </c>
      <c r="Y96" s="180">
        <f>ExportsCoreVPA!Z$17</f>
        <v>0</v>
      </c>
      <c r="Z96" s="180">
        <f>ExportsCoreVPA!AA$17</f>
        <v>0</v>
      </c>
      <c r="AA96" s="180">
        <f>ExportsCoreVPA!AB$17</f>
        <v>0</v>
      </c>
      <c r="AB96" s="181"/>
      <c r="BD96" s="185">
        <f t="shared" si="10"/>
        <v>3.3827828867768465E-2</v>
      </c>
      <c r="BE96" s="185">
        <f t="shared" si="10"/>
        <v>3.3565021629689711E-2</v>
      </c>
      <c r="BF96" s="185">
        <f t="shared" si="10"/>
        <v>5.2916451062066765E-2</v>
      </c>
      <c r="BG96" s="185">
        <f t="shared" si="10"/>
        <v>3.116313425499918E-2</v>
      </c>
      <c r="BH96" s="185">
        <f t="shared" si="10"/>
        <v>3.1211274593102321E-2</v>
      </c>
      <c r="BI96" s="185">
        <f t="shared" si="10"/>
        <v>3.1825057633835793E-2</v>
      </c>
      <c r="BJ96" s="185">
        <f t="shared" si="10"/>
        <v>2.3848381880320808E-2</v>
      </c>
    </row>
    <row r="97" spans="1:63">
      <c r="A97" s="180" t="str">
        <f>ExportsCoreVPA!B$18</f>
        <v xml:space="preserve">Taiwan </v>
      </c>
      <c r="B97" s="180">
        <f>ExportsCoreVPA!C$18</f>
        <v>9.4022980000000006E-2</v>
      </c>
      <c r="C97" s="180">
        <f>ExportsCoreVPA!D$18</f>
        <v>9.4022980000000006E-2</v>
      </c>
      <c r="D97" s="180">
        <f>ExportsCoreVPA!E$18</f>
        <v>0.10382746000000001</v>
      </c>
      <c r="E97" s="180">
        <f>ExportsCoreVPA!F$18</f>
        <v>0.10526323999999999</v>
      </c>
      <c r="F97" s="180">
        <f>ExportsCoreVPA!G$18</f>
        <v>0.10814345333333333</v>
      </c>
      <c r="G97" s="180">
        <f>ExportsCoreVPA!H$18</f>
        <v>0.10127372389999999</v>
      </c>
      <c r="H97" s="180">
        <f>ExportsCoreVPA!I$18</f>
        <v>7.8894182324000001E-2</v>
      </c>
      <c r="I97" s="180">
        <f>ExportsCoreVPA!J$18</f>
        <v>5.7048496475999994E-2</v>
      </c>
      <c r="J97" s="180">
        <f>ExportsCoreVPA!K$18</f>
        <v>5.6649933199999988E-2</v>
      </c>
      <c r="K97" s="180">
        <f>ExportsCoreVPA!L$18</f>
        <v>4.1711661799999994E-2</v>
      </c>
      <c r="L97" s="180">
        <f>ExportsCoreVPA!M$18</f>
        <v>5.6318116399999993E-2</v>
      </c>
      <c r="M97" s="180">
        <f>ExportsCoreVPA!N$18</f>
        <v>8.3570511999999986E-2</v>
      </c>
      <c r="N97" s="180">
        <f>ExportsCoreVPA!O$18</f>
        <v>8.2983522000000004E-2</v>
      </c>
      <c r="O97" s="180">
        <f>ExportsCoreVPA!P$18</f>
        <v>5.2190300000000002E-2</v>
      </c>
      <c r="P97" s="180">
        <f>ExportsCoreVPA!Q$18</f>
        <v>8.076216E-2</v>
      </c>
      <c r="Q97" s="180">
        <f>ExportsCoreVPA!R$18</f>
        <v>7.4540419999999982E-2</v>
      </c>
      <c r="R97" s="180">
        <f>ExportsCoreVPA!S$18</f>
        <v>6.4483866860000003E-2</v>
      </c>
      <c r="S97" s="180">
        <f>ExportsCoreVPA!T$18</f>
        <v>3.543698E-2</v>
      </c>
      <c r="T97" s="180">
        <f>ExportsCoreVPA!U$18</f>
        <v>2.5537019999999997E-2</v>
      </c>
      <c r="U97" s="180">
        <f>ExportsCoreVPA!V$18</f>
        <v>0</v>
      </c>
      <c r="V97" s="180">
        <f>ExportsCoreVPA!W$18</f>
        <v>0</v>
      </c>
      <c r="W97" s="180">
        <f>ExportsCoreVPA!X$18</f>
        <v>0</v>
      </c>
      <c r="X97" s="180">
        <f>ExportsCoreVPA!Y$18</f>
        <v>0</v>
      </c>
      <c r="Y97" s="180">
        <f>ExportsCoreVPA!Z$18</f>
        <v>0</v>
      </c>
      <c r="Z97" s="180">
        <f>ExportsCoreVPA!AA$18</f>
        <v>0</v>
      </c>
      <c r="AA97" s="180">
        <f>ExportsCoreVPA!AB$18</f>
        <v>0</v>
      </c>
      <c r="AB97" s="181"/>
      <c r="BD97" s="185">
        <f t="shared" si="10"/>
        <v>1.9337153088196817E-2</v>
      </c>
      <c r="BE97" s="185">
        <f t="shared" si="10"/>
        <v>2.0523779699294413E-2</v>
      </c>
      <c r="BF97" s="185">
        <f t="shared" si="10"/>
        <v>2.054081607346097E-2</v>
      </c>
      <c r="BG97" s="185">
        <f t="shared" si="10"/>
        <v>1.9373637041983513E-2</v>
      </c>
      <c r="BH97" s="185">
        <f t="shared" si="10"/>
        <v>2.4012776268750865E-2</v>
      </c>
      <c r="BI97" s="185">
        <f t="shared" si="10"/>
        <v>2.6571442500816802E-2</v>
      </c>
      <c r="BJ97" s="185">
        <f t="shared" si="10"/>
        <v>1.6209812003132259E-2</v>
      </c>
    </row>
    <row r="98" spans="1:63">
      <c r="A98" s="180" t="str">
        <f>ExportsCoreVPA!B$20</f>
        <v xml:space="preserve">Vietnam </v>
      </c>
      <c r="B98" s="180">
        <f>ExportsCoreVPA!C$20</f>
        <v>9.0886866666666666E-3</v>
      </c>
      <c r="C98" s="180">
        <f>ExportsCoreVPA!D$20</f>
        <v>9.0886866666666666E-3</v>
      </c>
      <c r="D98" s="180">
        <f>ExportsCoreVPA!E$20</f>
        <v>0</v>
      </c>
      <c r="E98" s="180">
        <f>ExportsCoreVPA!F$20</f>
        <v>6.8517071999999998E-2</v>
      </c>
      <c r="F98" s="180">
        <f>ExportsCoreVPA!G$20</f>
        <v>0.13631099999999999</v>
      </c>
      <c r="G98" s="180">
        <f>ExportsCoreVPA!H$20</f>
        <v>0.10517267222222222</v>
      </c>
      <c r="H98" s="180">
        <f>ExportsCoreVPA!I$20</f>
        <v>4.7342005E-2</v>
      </c>
      <c r="I98" s="180">
        <f>ExportsCoreVPA!J$20</f>
        <v>9.0320363636363643E-2</v>
      </c>
      <c r="J98" s="180">
        <f>ExportsCoreVPA!K$20</f>
        <v>8.036576956521739E-2</v>
      </c>
      <c r="K98" s="180">
        <f>ExportsCoreVPA!L$20</f>
        <v>5.0483911111111113E-2</v>
      </c>
      <c r="L98" s="180">
        <f>ExportsCoreVPA!M$20</f>
        <v>4.4576904761904762E-2</v>
      </c>
      <c r="M98" s="180">
        <f>ExportsCoreVPA!N$20</f>
        <v>7.1514873913043481E-2</v>
      </c>
      <c r="N98" s="180">
        <f>ExportsCoreVPA!O$20</f>
        <v>8.0378559400000008E-2</v>
      </c>
      <c r="O98" s="180">
        <f>ExportsCoreVPA!P$20</f>
        <v>5.2772082608695647E-2</v>
      </c>
      <c r="P98" s="180">
        <f>ExportsCoreVPA!Q$20</f>
        <v>5.3256662500000003E-2</v>
      </c>
      <c r="Q98" s="180">
        <f>ExportsCoreVPA!R$20</f>
        <v>7.4850404166666662E-2</v>
      </c>
      <c r="R98" s="180">
        <f>ExportsCoreVPA!S$20</f>
        <v>0.15570947499999999</v>
      </c>
      <c r="S98" s="180">
        <f>ExportsCoreVPA!T$20</f>
        <v>0.11676803500000001</v>
      </c>
      <c r="T98" s="180">
        <f>ExportsCoreVPA!U$20</f>
        <v>0</v>
      </c>
      <c r="U98" s="180">
        <f>ExportsCoreVPA!V$20</f>
        <v>0</v>
      </c>
      <c r="V98" s="180">
        <f>ExportsCoreVPA!W$20</f>
        <v>0</v>
      </c>
      <c r="W98" s="180">
        <f>ExportsCoreVPA!X$20</f>
        <v>0</v>
      </c>
      <c r="X98" s="180">
        <f>ExportsCoreVPA!Y$20</f>
        <v>0</v>
      </c>
      <c r="Y98" s="180">
        <f>ExportsCoreVPA!Z$20</f>
        <v>0</v>
      </c>
      <c r="Z98" s="180">
        <f>ExportsCoreVPA!AA$20</f>
        <v>0</v>
      </c>
      <c r="AA98" s="180">
        <f>ExportsCoreVPA!AB$20</f>
        <v>0</v>
      </c>
      <c r="AB98" s="181"/>
      <c r="BD98" s="185">
        <f t="shared" si="10"/>
        <v>3.0614982103038042E-2</v>
      </c>
      <c r="BE98" s="185">
        <f t="shared" si="10"/>
        <v>2.9115821621494547E-2</v>
      </c>
      <c r="BF98" s="185">
        <f t="shared" si="10"/>
        <v>2.4860690944763227E-2</v>
      </c>
      <c r="BG98" s="185">
        <f t="shared" si="10"/>
        <v>1.5334617499959737E-2</v>
      </c>
      <c r="BH98" s="185">
        <f t="shared" si="10"/>
        <v>2.0548763266663259E-2</v>
      </c>
      <c r="BI98" s="185">
        <f t="shared" si="10"/>
        <v>2.5737329748375684E-2</v>
      </c>
      <c r="BJ98" s="185">
        <f t="shared" si="10"/>
        <v>1.6390508161492109E-2</v>
      </c>
    </row>
    <row r="99" spans="1:63">
      <c r="A99" s="183" t="s">
        <v>22</v>
      </c>
      <c r="B99" s="180">
        <f t="shared" ref="B99:AA99" si="11">B90-SUM(B92:B98)</f>
        <v>-0.69459471497809511</v>
      </c>
      <c r="C99" s="180">
        <f t="shared" si="11"/>
        <v>6.846392422190517E-2</v>
      </c>
      <c r="D99" s="180">
        <f t="shared" si="11"/>
        <v>0.16437156090788863</v>
      </c>
      <c r="E99" s="180">
        <f t="shared" si="11"/>
        <v>8.804890223388373E-2</v>
      </c>
      <c r="F99" s="180">
        <f t="shared" si="11"/>
        <v>0.12596019596141916</v>
      </c>
      <c r="G99" s="180">
        <f t="shared" si="11"/>
        <v>0.12849798304244464</v>
      </c>
      <c r="H99" s="180">
        <f t="shared" si="11"/>
        <v>8.7679787622332306E-2</v>
      </c>
      <c r="I99" s="180">
        <f t="shared" si="11"/>
        <v>9.9710208229481623E-2</v>
      </c>
      <c r="J99" s="180">
        <f t="shared" si="11"/>
        <v>9.0776184008180216E-2</v>
      </c>
      <c r="K99" s="180">
        <f t="shared" si="11"/>
        <v>4.0965569858666617E-2</v>
      </c>
      <c r="L99" s="180">
        <f t="shared" si="11"/>
        <v>4.3720611933333764E-2</v>
      </c>
      <c r="M99" s="180">
        <f t="shared" si="11"/>
        <v>0.14392608284800001</v>
      </c>
      <c r="N99" s="180">
        <f t="shared" si="11"/>
        <v>0.1332509588200006</v>
      </c>
      <c r="O99" s="180">
        <f t="shared" si="11"/>
        <v>0.10733900424066611</v>
      </c>
      <c r="P99" s="180">
        <f t="shared" si="11"/>
        <v>6.1278069573333926E-2</v>
      </c>
      <c r="Q99" s="180">
        <f t="shared" si="11"/>
        <v>6.7281548183999895E-2</v>
      </c>
      <c r="R99" s="180">
        <f t="shared" si="11"/>
        <v>6.7829933600000114E-2</v>
      </c>
      <c r="S99" s="180">
        <f t="shared" si="11"/>
        <v>5.3070750268000566E-2</v>
      </c>
      <c r="T99" s="180">
        <f t="shared" si="11"/>
        <v>8.1270583660000284E-3</v>
      </c>
      <c r="U99" s="180">
        <f t="shared" si="11"/>
        <v>0</v>
      </c>
      <c r="V99" s="180">
        <f t="shared" si="11"/>
        <v>0</v>
      </c>
      <c r="W99" s="180">
        <f t="shared" si="11"/>
        <v>0</v>
      </c>
      <c r="X99" s="180">
        <f t="shared" si="11"/>
        <v>0</v>
      </c>
      <c r="Y99" s="180">
        <f t="shared" si="11"/>
        <v>0</v>
      </c>
      <c r="Z99" s="180">
        <f t="shared" si="11"/>
        <v>0</v>
      </c>
      <c r="AA99" s="180">
        <f t="shared" si="11"/>
        <v>0</v>
      </c>
      <c r="AB99" s="181"/>
      <c r="BD99" s="185">
        <f t="shared" si="10"/>
        <v>3.3797762957707651E-2</v>
      </c>
      <c r="BE99" s="185">
        <f t="shared" si="10"/>
        <v>3.2887424526151142E-2</v>
      </c>
      <c r="BF99" s="185">
        <f t="shared" si="10"/>
        <v>2.017340473860928E-2</v>
      </c>
      <c r="BG99" s="185">
        <f t="shared" si="10"/>
        <v>1.5040049649988322E-2</v>
      </c>
      <c r="BH99" s="185">
        <f t="shared" si="10"/>
        <v>4.1355075420223895E-2</v>
      </c>
      <c r="BI99" s="185">
        <f t="shared" si="10"/>
        <v>4.2667147707521419E-2</v>
      </c>
      <c r="BJ99" s="185">
        <f t="shared" si="10"/>
        <v>3.3338476294342313E-2</v>
      </c>
    </row>
    <row r="100" spans="1:63">
      <c r="AB100" s="181"/>
    </row>
    <row r="102" spans="1:63">
      <c r="A102" s="183"/>
      <c r="B102" s="183"/>
      <c r="C102" s="183"/>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183"/>
      <c r="Z102" s="183"/>
      <c r="AA102" s="183"/>
    </row>
    <row r="103" spans="1:63">
      <c r="A103" s="183"/>
      <c r="B103" s="183"/>
      <c r="C103" s="183"/>
      <c r="D103" s="183"/>
      <c r="E103" s="183"/>
      <c r="F103" s="183"/>
      <c r="G103" s="183"/>
      <c r="H103" s="183"/>
      <c r="I103" s="183"/>
      <c r="J103" s="183"/>
      <c r="K103" s="183"/>
      <c r="L103" s="183"/>
      <c r="M103" s="183"/>
      <c r="N103" s="183"/>
      <c r="O103" s="183"/>
      <c r="P103" s="183"/>
      <c r="Q103" s="183"/>
      <c r="R103" s="183"/>
      <c r="S103" s="183"/>
      <c r="T103" s="183"/>
      <c r="U103" s="183"/>
      <c r="V103" s="183"/>
      <c r="W103" s="183"/>
      <c r="X103" s="183"/>
      <c r="Y103" s="183"/>
      <c r="Z103" s="183"/>
      <c r="AA103" s="183"/>
    </row>
    <row r="104" spans="1:63">
      <c r="A104" s="178" t="str">
        <f t="shared" ref="A104:A111" si="12">A92</f>
        <v>EU-28</v>
      </c>
      <c r="AC104" s="181">
        <f>ExportsCoreVPA!AD$22</f>
        <v>2.0317537176569997</v>
      </c>
      <c r="AD104" s="181">
        <f>ExportsCoreVPA!AE$22</f>
        <v>2.0127374071999999</v>
      </c>
      <c r="AE104" s="181">
        <f>ExportsCoreVPA!AF$22</f>
        <v>2.1283243295999998</v>
      </c>
      <c r="AF104" s="181">
        <f>ExportsCoreVPA!AG$22</f>
        <v>1.8440409792000001</v>
      </c>
      <c r="AG104" s="181">
        <f>ExportsCoreVPA!AH$22</f>
        <v>2.2346613345000002</v>
      </c>
      <c r="AH104" s="181">
        <f>ExportsCoreVPA!AI$22</f>
        <v>3.4387085733</v>
      </c>
      <c r="AI104" s="181">
        <f>ExportsCoreVPA!AJ$22</f>
        <v>1.5095538892</v>
      </c>
      <c r="AJ104" s="181">
        <f>ExportsCoreVPA!AK$22</f>
        <v>1.2015146090000002</v>
      </c>
      <c r="AK104" s="181">
        <f>ExportsCoreVPA!AL$22</f>
        <v>0.87761606440000006</v>
      </c>
      <c r="AL104" s="181">
        <f>ExportsCoreVPA!AM$22</f>
        <v>0.68765732200000007</v>
      </c>
      <c r="AM104" s="181">
        <f>ExportsCoreVPA!AN$22</f>
        <v>1.0524308076</v>
      </c>
      <c r="AN104" s="181">
        <f>ExportsCoreVPA!AO$22</f>
        <v>1.2912080639999999</v>
      </c>
      <c r="AO104" s="181">
        <f>ExportsCoreVPA!AP$22</f>
        <v>2.9340232415999998</v>
      </c>
      <c r="AP104" s="181">
        <f>ExportsCoreVPA!AQ$22</f>
        <v>2.2943432177999998</v>
      </c>
      <c r="AQ104" s="181">
        <f>ExportsCoreVPA!AR$22</f>
        <v>0.38942851900000003</v>
      </c>
      <c r="AR104" s="181">
        <f>ExportsCoreVPA!AS$22</f>
        <v>0.95563786849999988</v>
      </c>
      <c r="AS104" s="181">
        <f>ExportsCoreVPA!AT$22</f>
        <v>0.95937568870000001</v>
      </c>
      <c r="AT104" s="181">
        <f>ExportsCoreVPA!AU$22</f>
        <v>0.69635950669999991</v>
      </c>
      <c r="AU104" s="181">
        <f>ExportsCoreVPA!AV$22</f>
        <v>0.15446062799999999</v>
      </c>
      <c r="AV104" s="181">
        <f>ExportsCoreVPA!AW$22</f>
        <v>0</v>
      </c>
      <c r="AW104" s="181">
        <f>ExportsCoreVPA!AX$22</f>
        <v>0</v>
      </c>
      <c r="AX104" s="181">
        <f>ExportsCoreVPA!AY$22</f>
        <v>0</v>
      </c>
      <c r="AY104" s="181">
        <f>ExportsCoreVPA!AZ$22</f>
        <v>0</v>
      </c>
      <c r="AZ104" s="181">
        <f>ExportsCoreVPA!BA$22</f>
        <v>0</v>
      </c>
      <c r="BA104" s="181">
        <f>ExportsCoreVPA!BB$22</f>
        <v>0</v>
      </c>
      <c r="BB104" s="181">
        <f>ExportsCoreVPA!BC$22</f>
        <v>0</v>
      </c>
      <c r="BD104" s="185">
        <f t="shared" ref="BD104:BJ111" si="13">AJ104/AJ$90</f>
        <v>2.1336081829699152E-3</v>
      </c>
      <c r="BE104" s="185">
        <f t="shared" si="13"/>
        <v>1.5792057633860184E-3</v>
      </c>
      <c r="BF104" s="185">
        <f t="shared" si="13"/>
        <v>1.8803591968911133E-3</v>
      </c>
      <c r="BG104" s="185">
        <f t="shared" si="13"/>
        <v>1.7293862844679753E-3</v>
      </c>
      <c r="BH104" s="185">
        <f t="shared" si="13"/>
        <v>1.673510925539896E-3</v>
      </c>
      <c r="BI104" s="185">
        <f t="shared" si="13"/>
        <v>4.3514663289273715E-3</v>
      </c>
      <c r="BJ104" s="185">
        <f t="shared" si="13"/>
        <v>3.000479451695084E-3</v>
      </c>
    </row>
    <row r="105" spans="1:63">
      <c r="A105" s="178" t="str">
        <f t="shared" si="12"/>
        <v xml:space="preserve">China </v>
      </c>
      <c r="AC105" s="181">
        <f>ExportsCoreVPA!AD$11</f>
        <v>102.495667</v>
      </c>
      <c r="AD105" s="181">
        <f>ExportsCoreVPA!AE$11</f>
        <v>102.98399999999999</v>
      </c>
      <c r="AE105" s="181">
        <f>ExportsCoreVPA!AF$11</f>
        <v>124.890788</v>
      </c>
      <c r="AF105" s="181">
        <f>ExportsCoreVPA!AG$11</f>
        <v>156.375</v>
      </c>
      <c r="AG105" s="181">
        <f>ExportsCoreVPA!AH$11</f>
        <v>170.20400000000004</v>
      </c>
      <c r="AH105" s="181">
        <f>ExportsCoreVPA!AI$11</f>
        <v>275.17099999999999</v>
      </c>
      <c r="AI105" s="181">
        <f>ExportsCoreVPA!AJ$11</f>
        <v>350.99643699999996</v>
      </c>
      <c r="AJ105" s="181">
        <f>ExportsCoreVPA!AK$11</f>
        <v>419.73375999999996</v>
      </c>
      <c r="AK105" s="181">
        <f>ExportsCoreVPA!AL$11</f>
        <v>419.2279190000001</v>
      </c>
      <c r="AL105" s="181">
        <f>ExportsCoreVPA!AM$11</f>
        <v>280.442183</v>
      </c>
      <c r="AM105" s="181">
        <f>ExportsCoreVPA!AN$11</f>
        <v>483.87936999999999</v>
      </c>
      <c r="AN105" s="181">
        <f>ExportsCoreVPA!AO$11</f>
        <v>587.09709499999985</v>
      </c>
      <c r="AO105" s="181">
        <f>ExportsCoreVPA!AP$11</f>
        <v>524.64977599999986</v>
      </c>
      <c r="AP105" s="181">
        <f>ExportsCoreVPA!AQ$11</f>
        <v>627.50455599999987</v>
      </c>
      <c r="AQ105" s="181">
        <f>ExportsCoreVPA!AR$11</f>
        <v>806.67781400000001</v>
      </c>
      <c r="AR105" s="181">
        <f>ExportsCoreVPA!AS$11</f>
        <v>666.13560599999994</v>
      </c>
      <c r="AS105" s="181">
        <f>ExportsCoreVPA!AT$11</f>
        <v>575.18471</v>
      </c>
      <c r="AT105" s="181">
        <f>ExportsCoreVPA!AU$11</f>
        <v>598.49564799999985</v>
      </c>
      <c r="AU105" s="181">
        <f>ExportsCoreVPA!AV$11</f>
        <v>806.70237799999984</v>
      </c>
      <c r="AV105" s="181">
        <f>ExportsCoreVPA!AW$11</f>
        <v>0</v>
      </c>
      <c r="AW105" s="181">
        <f>ExportsCoreVPA!AX$11</f>
        <v>0</v>
      </c>
      <c r="AX105" s="181">
        <f>ExportsCoreVPA!AY$11</f>
        <v>0</v>
      </c>
      <c r="AY105" s="181">
        <f>ExportsCoreVPA!AZ$11</f>
        <v>0</v>
      </c>
      <c r="AZ105" s="181">
        <f>ExportsCoreVPA!BA$11</f>
        <v>0</v>
      </c>
      <c r="BA105" s="181">
        <f>ExportsCoreVPA!BB$11</f>
        <v>0</v>
      </c>
      <c r="BB105" s="181">
        <f>ExportsCoreVPA!BC$11</f>
        <v>0</v>
      </c>
      <c r="BD105" s="185">
        <f t="shared" si="13"/>
        <v>0.74534872759481374</v>
      </c>
      <c r="BE105" s="185">
        <f t="shared" si="13"/>
        <v>0.75436990355201505</v>
      </c>
      <c r="BF105" s="185">
        <f t="shared" si="13"/>
        <v>0.76685293841788038</v>
      </c>
      <c r="BG105" s="185">
        <f t="shared" si="13"/>
        <v>0.79512528498030699</v>
      </c>
      <c r="BH105" s="185">
        <f t="shared" si="13"/>
        <v>0.76092570223851552</v>
      </c>
      <c r="BI105" s="185">
        <f t="shared" si="13"/>
        <v>0.77811102597071102</v>
      </c>
      <c r="BJ105" s="185">
        <f t="shared" si="13"/>
        <v>0.82063333485407663</v>
      </c>
    </row>
    <row r="106" spans="1:63">
      <c r="A106" s="178" t="str">
        <f t="shared" si="12"/>
        <v xml:space="preserve">India </v>
      </c>
      <c r="AC106" s="181">
        <f>ExportsCoreVPA!AD$25</f>
        <v>0.25433100000000003</v>
      </c>
      <c r="AD106" s="181">
        <f>ExportsCoreVPA!AE$25</f>
        <v>6.2540999999999999E-2</v>
      </c>
      <c r="AE106" s="181">
        <f>ExportsCoreVPA!AF$25</f>
        <v>5.5799999999999999E-3</v>
      </c>
      <c r="AF106" s="181">
        <f>ExportsCoreVPA!AG$25</f>
        <v>3.8758000000000001E-2</v>
      </c>
      <c r="AG106" s="181">
        <f>ExportsCoreVPA!AH$25</f>
        <v>56.155739999999994</v>
      </c>
      <c r="AH106" s="181">
        <f>ExportsCoreVPA!AI$25</f>
        <v>6.6863389999999994</v>
      </c>
      <c r="AI106" s="181">
        <f>ExportsCoreVPA!AJ$25</f>
        <v>15.326669999999998</v>
      </c>
      <c r="AJ106" s="181">
        <f>ExportsCoreVPA!AK$25</f>
        <v>31.50563</v>
      </c>
      <c r="AK106" s="181">
        <f>ExportsCoreVPA!AL$25</f>
        <v>44.014573999999996</v>
      </c>
      <c r="AL106" s="181">
        <f>ExportsCoreVPA!AM$25</f>
        <v>31.725625999999998</v>
      </c>
      <c r="AM106" s="181">
        <f>ExportsCoreVPA!AN$25</f>
        <v>59.651467999999994</v>
      </c>
      <c r="AN106" s="181">
        <f>ExportsCoreVPA!AO$25</f>
        <v>63.689299999999996</v>
      </c>
      <c r="AO106" s="181">
        <f>ExportsCoreVPA!AP$25</f>
        <v>36.021496999999997</v>
      </c>
      <c r="AP106" s="181">
        <f>ExportsCoreVPA!AQ$25</f>
        <v>54.506253000000001</v>
      </c>
      <c r="AQ106" s="181">
        <f>ExportsCoreVPA!AR$25</f>
        <v>107.97204499999999</v>
      </c>
      <c r="AR106" s="181">
        <f>ExportsCoreVPA!AS$25</f>
        <v>101.96928800000001</v>
      </c>
      <c r="AS106" s="181">
        <f>ExportsCoreVPA!AT$25</f>
        <v>64.243730999999997</v>
      </c>
      <c r="AT106" s="181">
        <f>ExportsCoreVPA!AU$25</f>
        <v>59.417645999999998</v>
      </c>
      <c r="AU106" s="181">
        <f>ExportsCoreVPA!AV$25</f>
        <v>41.58</v>
      </c>
      <c r="AV106" s="181">
        <f>ExportsCoreVPA!AW$25</f>
        <v>0</v>
      </c>
      <c r="AW106" s="181">
        <f>ExportsCoreVPA!AX$25</f>
        <v>0</v>
      </c>
      <c r="AX106" s="181">
        <f>ExportsCoreVPA!AY$25</f>
        <v>0</v>
      </c>
      <c r="AY106" s="181">
        <f>ExportsCoreVPA!AZ$25</f>
        <v>0</v>
      </c>
      <c r="AZ106" s="181">
        <f>ExportsCoreVPA!BA$25</f>
        <v>0</v>
      </c>
      <c r="BA106" s="181">
        <f>ExportsCoreVPA!BB$25</f>
        <v>0</v>
      </c>
      <c r="BB106" s="181">
        <f>ExportsCoreVPA!BC$25</f>
        <v>0</v>
      </c>
      <c r="BD106" s="185">
        <f t="shared" si="13"/>
        <v>5.5946610614721566E-2</v>
      </c>
      <c r="BE106" s="185">
        <f t="shared" si="13"/>
        <v>7.9200998880189125E-2</v>
      </c>
      <c r="BF106" s="185">
        <f t="shared" si="13"/>
        <v>8.6751890393203454E-2</v>
      </c>
      <c r="BG106" s="185">
        <f t="shared" si="13"/>
        <v>9.8021104915040416E-2</v>
      </c>
      <c r="BH106" s="185">
        <f t="shared" si="13"/>
        <v>8.2546525507130125E-2</v>
      </c>
      <c r="BI106" s="185">
        <f t="shared" si="13"/>
        <v>5.3423684274423275E-2</v>
      </c>
      <c r="BJ106" s="185">
        <f t="shared" si="13"/>
        <v>7.128179029474653E-2</v>
      </c>
    </row>
    <row r="107" spans="1:63">
      <c r="A107" s="178" t="str">
        <f t="shared" si="12"/>
        <v xml:space="preserve">Japan </v>
      </c>
      <c r="AC107" s="181">
        <f>ExportsCoreVPA!AD$13</f>
        <v>95.208271419012661</v>
      </c>
      <c r="AD107" s="181">
        <f>ExportsCoreVPA!AE$13</f>
        <v>48.073909341185129</v>
      </c>
      <c r="AE107" s="181">
        <f>ExportsCoreVPA!AF$13</f>
        <v>44.700104285956293</v>
      </c>
      <c r="AF107" s="181">
        <f>ExportsCoreVPA!AG$13</f>
        <v>46.963490668091936</v>
      </c>
      <c r="AG107" s="181">
        <f>ExportsCoreVPA!AH$13</f>
        <v>43.845356187890509</v>
      </c>
      <c r="AH107" s="181">
        <f>ExportsCoreVPA!AI$13</f>
        <v>36.22381014979905</v>
      </c>
      <c r="AI107" s="181">
        <f>ExportsCoreVPA!AJ$13</f>
        <v>31.708964706204629</v>
      </c>
      <c r="AJ107" s="181">
        <f>ExportsCoreVPA!AK$13</f>
        <v>33.25040381085271</v>
      </c>
      <c r="AK107" s="181">
        <f>ExportsCoreVPA!AL$13</f>
        <v>19.719949984913089</v>
      </c>
      <c r="AL107" s="181">
        <f>ExportsCoreVPA!AM$13</f>
        <v>8.7049902470461866</v>
      </c>
      <c r="AM107" s="181">
        <f>ExportsCoreVPA!AN$13</f>
        <v>13.419160307052692</v>
      </c>
      <c r="AN107" s="181">
        <f>ExportsCoreVPA!AO$13</f>
        <v>30.448707478103437</v>
      </c>
      <c r="AO107" s="181">
        <f>ExportsCoreVPA!AP$13</f>
        <v>16.054826895216799</v>
      </c>
      <c r="AP107" s="181">
        <f>ExportsCoreVPA!AQ$13</f>
        <v>15.756337718895548</v>
      </c>
      <c r="AQ107" s="181">
        <f>ExportsCoreVPA!AR$13</f>
        <v>8.0017277461170764</v>
      </c>
      <c r="AR107" s="181">
        <f>ExportsCoreVPA!AS$13</f>
        <v>9.3188460830064255</v>
      </c>
      <c r="AS107" s="181">
        <f>ExportsCoreVPA!AT$13</f>
        <v>9.6860666120246162</v>
      </c>
      <c r="AT107" s="181">
        <f>ExportsCoreVPA!AU$13</f>
        <v>6.8952179973315078</v>
      </c>
      <c r="AU107" s="181">
        <f>ExportsCoreVPA!AV$13</f>
        <v>24.443439164806179</v>
      </c>
      <c r="AV107" s="181">
        <f>ExportsCoreVPA!AW$13</f>
        <v>0</v>
      </c>
      <c r="AW107" s="181">
        <f>ExportsCoreVPA!AX$13</f>
        <v>0</v>
      </c>
      <c r="AX107" s="181">
        <f>ExportsCoreVPA!AY$13</f>
        <v>0</v>
      </c>
      <c r="AY107" s="181">
        <f>ExportsCoreVPA!AZ$13</f>
        <v>0</v>
      </c>
      <c r="AZ107" s="181">
        <f>ExportsCoreVPA!BA$13</f>
        <v>0</v>
      </c>
      <c r="BA107" s="181">
        <f>ExportsCoreVPA!BB$13</f>
        <v>0</v>
      </c>
      <c r="BB107" s="181">
        <f>ExportsCoreVPA!BC$13</f>
        <v>0</v>
      </c>
      <c r="BD107" s="185">
        <f t="shared" si="13"/>
        <v>5.9044919742535881E-2</v>
      </c>
      <c r="BE107" s="185">
        <f t="shared" si="13"/>
        <v>3.5484604182980106E-2</v>
      </c>
      <c r="BF107" s="185">
        <f t="shared" si="13"/>
        <v>2.3803292637492979E-2</v>
      </c>
      <c r="BG107" s="185">
        <f t="shared" si="13"/>
        <v>2.2050771999933983E-2</v>
      </c>
      <c r="BH107" s="185">
        <f t="shared" si="13"/>
        <v>3.9464007431395998E-2</v>
      </c>
      <c r="BI107" s="185">
        <f t="shared" si="13"/>
        <v>2.3811003832810769E-2</v>
      </c>
      <c r="BJ107" s="185">
        <f t="shared" si="13"/>
        <v>2.060570850635279E-2</v>
      </c>
    </row>
    <row r="108" spans="1:63">
      <c r="A108" s="178" t="str">
        <f t="shared" si="12"/>
        <v xml:space="preserve">South Korea </v>
      </c>
      <c r="AC108" s="181">
        <f>ExportsCoreVPA!AD$17</f>
        <v>38.202000000000005</v>
      </c>
      <c r="AD108" s="181">
        <f>ExportsCoreVPA!AE$17</f>
        <v>25.741298999999994</v>
      </c>
      <c r="AE108" s="181">
        <f>ExportsCoreVPA!AF$17</f>
        <v>24.183624999999999</v>
      </c>
      <c r="AF108" s="181">
        <f>ExportsCoreVPA!AG$17</f>
        <v>24.013096999999998</v>
      </c>
      <c r="AG108" s="181">
        <f>ExportsCoreVPA!AH$17</f>
        <v>30.768000000000001</v>
      </c>
      <c r="AH108" s="181">
        <f>ExportsCoreVPA!AI$17</f>
        <v>22.941000000000003</v>
      </c>
      <c r="AI108" s="181">
        <f>ExportsCoreVPA!AJ$17</f>
        <v>19.682000000000002</v>
      </c>
      <c r="AJ108" s="181">
        <f>ExportsCoreVPA!AK$17</f>
        <v>18.171999999999997</v>
      </c>
      <c r="AK108" s="181">
        <f>ExportsCoreVPA!AL$17</f>
        <v>16.068000000000001</v>
      </c>
      <c r="AL108" s="181">
        <f>ExportsCoreVPA!AM$17</f>
        <v>16.608000000000001</v>
      </c>
      <c r="AM108" s="181">
        <f>ExportsCoreVPA!AN$17</f>
        <v>16.486999999999998</v>
      </c>
      <c r="AN108" s="181">
        <f>ExportsCoreVPA!AO$17</f>
        <v>22.472999999999999</v>
      </c>
      <c r="AO108" s="181">
        <f>ExportsCoreVPA!AP$17</f>
        <v>22.052</v>
      </c>
      <c r="AP108" s="181">
        <f>ExportsCoreVPA!AQ$17</f>
        <v>17.356999999999999</v>
      </c>
      <c r="AQ108" s="181">
        <f>ExportsCoreVPA!AR$17</f>
        <v>18.569314999999996</v>
      </c>
      <c r="AR108" s="181">
        <f>ExportsCoreVPA!AS$17</f>
        <v>18.038999999999998</v>
      </c>
      <c r="AS108" s="181">
        <f>ExportsCoreVPA!AT$17</f>
        <v>15.906000000000001</v>
      </c>
      <c r="AT108" s="181">
        <f>ExportsCoreVPA!AU$17</f>
        <v>11.967000000000001</v>
      </c>
      <c r="AU108" s="181">
        <f>ExportsCoreVPA!AV$17</f>
        <v>10.449</v>
      </c>
      <c r="AV108" s="181">
        <f>ExportsCoreVPA!AW$17</f>
        <v>0</v>
      </c>
      <c r="AW108" s="181">
        <f>ExportsCoreVPA!AX$17</f>
        <v>0</v>
      </c>
      <c r="AX108" s="181">
        <f>ExportsCoreVPA!AY$17</f>
        <v>0</v>
      </c>
      <c r="AY108" s="181">
        <f>ExportsCoreVPA!AZ$17</f>
        <v>0</v>
      </c>
      <c r="AZ108" s="181">
        <f>ExportsCoreVPA!BA$17</f>
        <v>0</v>
      </c>
      <c r="BA108" s="181">
        <f>ExportsCoreVPA!BB$17</f>
        <v>0</v>
      </c>
      <c r="BB108" s="181">
        <f>ExportsCoreVPA!BC$17</f>
        <v>0</v>
      </c>
      <c r="BD108" s="185">
        <f t="shared" si="13"/>
        <v>3.2269210553501709E-2</v>
      </c>
      <c r="BE108" s="185">
        <f t="shared" si="13"/>
        <v>2.891318793649756E-2</v>
      </c>
      <c r="BF108" s="185">
        <f t="shared" si="13"/>
        <v>4.5413615972473578E-2</v>
      </c>
      <c r="BG108" s="185">
        <f t="shared" si="13"/>
        <v>2.7091939409341466E-2</v>
      </c>
      <c r="BH108" s="185">
        <f t="shared" si="13"/>
        <v>2.9126840265503551E-2</v>
      </c>
      <c r="BI108" s="185">
        <f t="shared" si="13"/>
        <v>3.2705444907511261E-2</v>
      </c>
      <c r="BJ108" s="185">
        <f t="shared" si="13"/>
        <v>2.2699010958355831E-2</v>
      </c>
    </row>
    <row r="109" spans="1:63">
      <c r="A109" s="178" t="str">
        <f t="shared" si="12"/>
        <v xml:space="preserve">Taiwan </v>
      </c>
      <c r="AC109" s="181">
        <f>ExportsCoreVPA!AD$18</f>
        <v>9.8308677553634318</v>
      </c>
      <c r="AD109" s="181">
        <f>ExportsCoreVPA!AE$18</f>
        <v>9.378224852071007</v>
      </c>
      <c r="AE109" s="181">
        <f>ExportsCoreVPA!AF$18</f>
        <v>12.162999999999998</v>
      </c>
      <c r="AF109" s="181">
        <f>ExportsCoreVPA!AG$18</f>
        <v>12.785</v>
      </c>
      <c r="AG109" s="181">
        <f>ExportsCoreVPA!AH$18</f>
        <v>15.785</v>
      </c>
      <c r="AH109" s="181">
        <f>ExportsCoreVPA!AI$18</f>
        <v>14.242504480638285</v>
      </c>
      <c r="AI109" s="181">
        <f>ExportsCoreVPA!AJ$18</f>
        <v>12.364826554615906</v>
      </c>
      <c r="AJ109" s="181">
        <f>ExportsCoreVPA!AK$18</f>
        <v>10.606489242096464</v>
      </c>
      <c r="AK109" s="181">
        <f>ExportsCoreVPA!AL$18</f>
        <v>11.577146777870754</v>
      </c>
      <c r="AL109" s="181">
        <f>ExportsCoreVPA!AM$18</f>
        <v>6.9422145498039889</v>
      </c>
      <c r="AM109" s="181">
        <f>ExportsCoreVPA!AN$18</f>
        <v>10.996114932005359</v>
      </c>
      <c r="AN109" s="181">
        <f>ExportsCoreVPA!AO$18</f>
        <v>15.734669046280892</v>
      </c>
      <c r="AO109" s="181">
        <f>ExportsCoreVPA!AP$18</f>
        <v>18.302075381504739</v>
      </c>
      <c r="AP109" s="181">
        <f>ExportsCoreVPA!AQ$18</f>
        <v>8.9049999999999994</v>
      </c>
      <c r="AQ109" s="181">
        <f>ExportsCoreVPA!AR$18</f>
        <v>16.979000000000003</v>
      </c>
      <c r="AR109" s="181">
        <f>ExportsCoreVPA!AS$18</f>
        <v>14.576000000000001</v>
      </c>
      <c r="AS109" s="181">
        <f>ExportsCoreVPA!AT$18</f>
        <v>11.723523999999998</v>
      </c>
      <c r="AT109" s="181">
        <f>ExportsCoreVPA!AU$18</f>
        <v>9.245000000000001</v>
      </c>
      <c r="AU109" s="181">
        <f>ExportsCoreVPA!AV$18</f>
        <v>5.8090000000000002</v>
      </c>
      <c r="AV109" s="181">
        <f>ExportsCoreVPA!AW$18</f>
        <v>0</v>
      </c>
      <c r="AW109" s="181">
        <f>ExportsCoreVPA!AX$18</f>
        <v>0</v>
      </c>
      <c r="AX109" s="181">
        <f>ExportsCoreVPA!AY$18</f>
        <v>0</v>
      </c>
      <c r="AY109" s="181">
        <f>ExportsCoreVPA!AZ$18</f>
        <v>0</v>
      </c>
      <c r="AZ109" s="181">
        <f>ExportsCoreVPA!BA$18</f>
        <v>0</v>
      </c>
      <c r="BA109" s="181">
        <f>ExportsCoreVPA!BB$18</f>
        <v>0</v>
      </c>
      <c r="BB109" s="181">
        <f>ExportsCoreVPA!BC$18</f>
        <v>0</v>
      </c>
      <c r="BD109" s="185">
        <f t="shared" si="13"/>
        <v>1.8834637606573942E-2</v>
      </c>
      <c r="BE109" s="185">
        <f t="shared" si="13"/>
        <v>2.0832226820823641E-2</v>
      </c>
      <c r="BF109" s="185">
        <f t="shared" si="13"/>
        <v>1.8983084390854821E-2</v>
      </c>
      <c r="BG109" s="185">
        <f t="shared" si="13"/>
        <v>1.8069150207802764E-2</v>
      </c>
      <c r="BH109" s="185">
        <f t="shared" si="13"/>
        <v>2.0393413960823507E-2</v>
      </c>
      <c r="BI109" s="185">
        <f t="shared" si="13"/>
        <v>2.7143910669459523E-2</v>
      </c>
      <c r="BJ109" s="185">
        <f t="shared" si="13"/>
        <v>1.1645715998395959E-2</v>
      </c>
      <c r="BK109" s="166"/>
    </row>
    <row r="110" spans="1:63">
      <c r="A110" s="178" t="str">
        <f t="shared" si="12"/>
        <v xml:space="preserve">Vietnam </v>
      </c>
      <c r="AB110" s="181"/>
      <c r="AC110" s="181">
        <f>ExportsCoreVPA!AD$20</f>
        <v>0</v>
      </c>
      <c r="AD110" s="181">
        <f>ExportsCoreVPA!AE$20</f>
        <v>1.379648</v>
      </c>
      <c r="AE110" s="181">
        <f>ExportsCoreVPA!AF$20</f>
        <v>1.441E-3</v>
      </c>
      <c r="AF110" s="181">
        <f>ExportsCoreVPA!AG$20</f>
        <v>10.200279999999999</v>
      </c>
      <c r="AG110" s="181">
        <f>ExportsCoreVPA!AH$20</f>
        <v>18.300920999999999</v>
      </c>
      <c r="AH110" s="181">
        <f>ExportsCoreVPA!AI$20</f>
        <v>18.941433</v>
      </c>
      <c r="AI110" s="181">
        <f>ExportsCoreVPA!AJ$20</f>
        <v>10.916432</v>
      </c>
      <c r="AJ110" s="181">
        <f>ExportsCoreVPA!AK$20</f>
        <v>21.174225</v>
      </c>
      <c r="AK110" s="181">
        <f>ExportsCoreVPA!AL$20</f>
        <v>18.914463000000001</v>
      </c>
      <c r="AL110" s="181">
        <f>ExportsCoreVPA!AM$20</f>
        <v>9.2182929999999992</v>
      </c>
      <c r="AM110" s="181">
        <f>ExportsCoreVPA!AN$20</f>
        <v>9.4973700000000001</v>
      </c>
      <c r="AN110" s="181">
        <f>ExportsCoreVPA!AO$20</f>
        <v>17.219783</v>
      </c>
      <c r="AO110" s="181">
        <f>ExportsCoreVPA!AP$20</f>
        <v>15.249454999999999</v>
      </c>
      <c r="AP110" s="181">
        <f>ExportsCoreVPA!AQ$20</f>
        <v>12.185344999999998</v>
      </c>
      <c r="AQ110" s="181">
        <f>ExportsCoreVPA!AR$20</f>
        <v>12.935585</v>
      </c>
      <c r="AR110" s="181">
        <f>ExportsCoreVPA!AS$20</f>
        <v>18.128115999999999</v>
      </c>
      <c r="AS110" s="181">
        <f>ExportsCoreVPA!AT$20</f>
        <v>31.367784999999998</v>
      </c>
      <c r="AT110" s="181">
        <f>ExportsCoreVPA!AU$20</f>
        <v>23.427547000000001</v>
      </c>
      <c r="AU110" s="181">
        <f>ExportsCoreVPA!AV$20</f>
        <v>0</v>
      </c>
      <c r="AV110" s="181">
        <f>ExportsCoreVPA!AW$20</f>
        <v>0</v>
      </c>
      <c r="AW110" s="181">
        <f>ExportsCoreVPA!AX$20</f>
        <v>0</v>
      </c>
      <c r="AX110" s="181">
        <f>ExportsCoreVPA!AY$20</f>
        <v>0</v>
      </c>
      <c r="AY110" s="181">
        <f>ExportsCoreVPA!AZ$20</f>
        <v>0</v>
      </c>
      <c r="AZ110" s="181">
        <f>ExportsCoreVPA!BA$20</f>
        <v>0</v>
      </c>
      <c r="BA110" s="181">
        <f>ExportsCoreVPA!BB$20</f>
        <v>0</v>
      </c>
      <c r="BB110" s="181">
        <f>ExportsCoreVPA!BC$20</f>
        <v>0</v>
      </c>
      <c r="BD110" s="185">
        <f t="shared" si="13"/>
        <v>3.7600458113153198E-2</v>
      </c>
      <c r="BE110" s="185">
        <f t="shared" si="13"/>
        <v>3.4035189409816369E-2</v>
      </c>
      <c r="BF110" s="185">
        <f t="shared" si="13"/>
        <v>2.5206889343915059E-2</v>
      </c>
      <c r="BG110" s="185">
        <f t="shared" si="13"/>
        <v>1.5606366991453714E-2</v>
      </c>
      <c r="BH110" s="185">
        <f t="shared" si="13"/>
        <v>2.2318242728947339E-2</v>
      </c>
      <c r="BI110" s="185">
        <f t="shared" si="13"/>
        <v>2.2616552257032112E-2</v>
      </c>
      <c r="BJ110" s="185">
        <f t="shared" si="13"/>
        <v>1.5935661674618101E-2</v>
      </c>
      <c r="BK110" s="166"/>
    </row>
    <row r="111" spans="1:63">
      <c r="A111" s="186" t="str">
        <f t="shared" si="12"/>
        <v>Others</v>
      </c>
      <c r="AC111" s="181">
        <f t="shared" ref="AC111:BB111" si="14">AC90-SUM(AC104:AC110)</f>
        <v>20.30592699999994</v>
      </c>
      <c r="AD111" s="181">
        <f t="shared" si="14"/>
        <v>12.512026999999961</v>
      </c>
      <c r="AE111" s="181">
        <f t="shared" si="14"/>
        <v>21.524634999999961</v>
      </c>
      <c r="AF111" s="181">
        <f t="shared" si="14"/>
        <v>17.449753000000129</v>
      </c>
      <c r="AG111" s="181">
        <f t="shared" si="14"/>
        <v>21.148640999999941</v>
      </c>
      <c r="AH111" s="181">
        <f t="shared" si="14"/>
        <v>26.652879813778895</v>
      </c>
      <c r="AI111" s="181">
        <f t="shared" si="14"/>
        <v>23.197475583218079</v>
      </c>
      <c r="AJ111" s="181">
        <f t="shared" si="14"/>
        <v>27.493398065191968</v>
      </c>
      <c r="AK111" s="181">
        <f t="shared" si="14"/>
        <v>25.33289291212941</v>
      </c>
      <c r="AL111" s="181">
        <f t="shared" si="14"/>
        <v>11.376334707531782</v>
      </c>
      <c r="AM111" s="181">
        <f t="shared" si="14"/>
        <v>13.574478279237155</v>
      </c>
      <c r="AN111" s="181">
        <f t="shared" si="14"/>
        <v>33.602636772103779</v>
      </c>
      <c r="AO111" s="181">
        <f t="shared" si="14"/>
        <v>38.99716336894403</v>
      </c>
      <c r="AP111" s="181">
        <f t="shared" si="14"/>
        <v>26.150031999999896</v>
      </c>
      <c r="AQ111" s="181">
        <f t="shared" si="14"/>
        <v>17.866944619077913</v>
      </c>
      <c r="AR111" s="181">
        <f t="shared" si="14"/>
        <v>14.062603999999737</v>
      </c>
      <c r="AS111" s="181">
        <f t="shared" si="14"/>
        <v>14.250573000000145</v>
      </c>
      <c r="AT111" s="181">
        <f t="shared" si="14"/>
        <v>12.166124396050236</v>
      </c>
      <c r="AU111" s="181">
        <f t="shared" si="14"/>
        <v>2.0643959567331649</v>
      </c>
      <c r="AV111" s="181">
        <f t="shared" si="14"/>
        <v>0</v>
      </c>
      <c r="AW111" s="181">
        <f t="shared" si="14"/>
        <v>0</v>
      </c>
      <c r="AX111" s="181">
        <f t="shared" si="14"/>
        <v>0</v>
      </c>
      <c r="AY111" s="181">
        <f t="shared" si="14"/>
        <v>0</v>
      </c>
      <c r="AZ111" s="181">
        <f t="shared" si="14"/>
        <v>0</v>
      </c>
      <c r="BA111" s="181">
        <f t="shared" si="14"/>
        <v>0</v>
      </c>
      <c r="BB111" s="181">
        <f t="shared" si="14"/>
        <v>0</v>
      </c>
      <c r="BD111" s="185">
        <f t="shared" si="13"/>
        <v>4.8821827591729934E-2</v>
      </c>
      <c r="BE111" s="185">
        <f t="shared" si="13"/>
        <v>4.5584683454292042E-2</v>
      </c>
      <c r="BF111" s="185">
        <f t="shared" si="13"/>
        <v>3.1107929647288708E-2</v>
      </c>
      <c r="BG111" s="185">
        <f t="shared" si="13"/>
        <v>2.2305995211652503E-2</v>
      </c>
      <c r="BH111" s="185">
        <f t="shared" si="13"/>
        <v>4.3551756942144026E-2</v>
      </c>
      <c r="BI111" s="185">
        <f t="shared" si="13"/>
        <v>5.783691175912458E-2</v>
      </c>
      <c r="BJ111" s="185">
        <f t="shared" si="13"/>
        <v>3.4198298261759137E-2</v>
      </c>
    </row>
    <row r="113" spans="1:62" ht="13">
      <c r="A113" s="179" t="s">
        <v>61</v>
      </c>
    </row>
    <row r="114" spans="1:62" ht="13">
      <c r="A114" s="179"/>
      <c r="B114" s="238" t="s">
        <v>72</v>
      </c>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C114" s="238" t="s">
        <v>73</v>
      </c>
      <c r="AD114" s="238"/>
      <c r="AE114" s="238"/>
      <c r="AF114" s="238"/>
      <c r="AG114" s="238"/>
      <c r="AH114" s="238"/>
      <c r="AI114" s="238"/>
      <c r="AJ114" s="238"/>
      <c r="AK114" s="238"/>
      <c r="AL114" s="238"/>
      <c r="AM114" s="238"/>
      <c r="AN114" s="238"/>
      <c r="AO114" s="238"/>
      <c r="AP114" s="238"/>
      <c r="AQ114" s="238"/>
      <c r="AR114" s="238"/>
      <c r="AS114" s="238"/>
      <c r="AT114" s="238"/>
      <c r="AU114" s="238"/>
      <c r="AV114" s="238"/>
      <c r="AW114" s="238"/>
      <c r="AX114" s="238"/>
      <c r="AY114" s="238"/>
      <c r="AZ114" s="238"/>
      <c r="BA114" s="238"/>
      <c r="BB114" s="238"/>
    </row>
    <row r="115" spans="1:62" ht="13">
      <c r="A115" s="179"/>
      <c r="B115" s="183">
        <f>ExportsLogs!C$6</f>
        <v>1.6303631046666667</v>
      </c>
      <c r="C115" s="183">
        <f>ExportsLogs!D$6</f>
        <v>1.6303631046666667</v>
      </c>
      <c r="D115" s="183">
        <f>ExportsLogs!E$6</f>
        <v>1.8600420779999998</v>
      </c>
      <c r="E115" s="183">
        <f>ExportsLogs!F$6</f>
        <v>2.0884831735500002</v>
      </c>
      <c r="F115" s="183">
        <f>ExportsLogs!G$6</f>
        <v>2.2090847473999999</v>
      </c>
      <c r="G115" s="183">
        <f>ExportsLogs!H$6</f>
        <v>2.4073355564001506</v>
      </c>
      <c r="H115" s="183">
        <f>ExportsLogs!I$6</f>
        <v>2.4673977854000002</v>
      </c>
      <c r="I115" s="183">
        <f>ExportsLogs!J$6</f>
        <v>2.8008194226363639</v>
      </c>
      <c r="J115" s="183">
        <f>ExportsLogs!K$6</f>
        <v>2.6234587087652175</v>
      </c>
      <c r="K115" s="183">
        <f>ExportsLogs!L$6</f>
        <v>1.9429713062444443</v>
      </c>
      <c r="L115" s="183">
        <f>ExportsLogs!M$6</f>
        <v>2.8311456023619046</v>
      </c>
      <c r="M115" s="183">
        <f>ExportsLogs!N$6</f>
        <v>3.3774824739130427</v>
      </c>
      <c r="N115" s="183">
        <f>ExportsLogs!O$6</f>
        <v>3.0499483216666667</v>
      </c>
      <c r="O115" s="183">
        <f>ExportsLogs!P$6</f>
        <v>3.1229531571420281</v>
      </c>
      <c r="P115" s="183">
        <f>ExportsLogs!Q$6</f>
        <v>3.943368139013014</v>
      </c>
      <c r="Q115" s="183">
        <f>ExportsLogs!R$6</f>
        <v>3.6654072869614271</v>
      </c>
      <c r="R115" s="183">
        <f>ExportsLogs!S$6</f>
        <v>3.7324610173797939</v>
      </c>
      <c r="S115" s="183">
        <f>ExportsLogs!T$6</f>
        <v>2.9083169739930801</v>
      </c>
      <c r="T115" s="183">
        <f>ExportsLogs!U$6</f>
        <v>3.1776281959999992</v>
      </c>
      <c r="U115" s="183">
        <f>ExportsLogs!V$6</f>
        <v>0</v>
      </c>
      <c r="V115" s="183">
        <f>ExportsLogs!W$6</f>
        <v>0</v>
      </c>
      <c r="W115" s="183">
        <f>ExportsLogs!X$6</f>
        <v>0</v>
      </c>
      <c r="X115" s="183">
        <f>ExportsLogs!Y$6</f>
        <v>0</v>
      </c>
      <c r="Y115" s="183">
        <f>ExportsLogs!Z$6</f>
        <v>0</v>
      </c>
      <c r="Z115" s="183">
        <f>ExportsLogs!AA$6</f>
        <v>0</v>
      </c>
      <c r="AA115" s="183">
        <f>ExportsLogs!AB$6</f>
        <v>0</v>
      </c>
      <c r="AC115" s="181">
        <f>ExportsLogs!AD$6</f>
        <v>251.16710683219279</v>
      </c>
      <c r="AD115" s="181">
        <f>ExportsLogs!AE$6</f>
        <v>180.54870225998141</v>
      </c>
      <c r="AE115" s="181">
        <f>ExportsLogs!AF$6</f>
        <v>201.96604725929569</v>
      </c>
      <c r="AF115" s="181">
        <f>ExportsLogs!AG$6</f>
        <v>237.97863916473074</v>
      </c>
      <c r="AG115" s="181">
        <f>ExportsLogs!AH$6</f>
        <v>320.24236871794113</v>
      </c>
      <c r="AH115" s="181">
        <f>ExportsLogs!AI$6</f>
        <v>363.04034422614671</v>
      </c>
      <c r="AI115" s="181">
        <f>ExportsLogs!AJ$6</f>
        <v>425.49013591453706</v>
      </c>
      <c r="AJ115" s="181">
        <f>ExportsLogs!AK$6</f>
        <v>526.01641172434665</v>
      </c>
      <c r="AK115" s="181">
        <f>ExportsLogs!AL$6</f>
        <v>521.12848556351935</v>
      </c>
      <c r="AL115" s="181">
        <f>ExportsLogs!AM$6</f>
        <v>342.52041557109243</v>
      </c>
      <c r="AM115" s="181">
        <f>ExportsLogs!AN$6</f>
        <v>586.05025873734633</v>
      </c>
      <c r="AN115" s="181">
        <f>ExportsLogs!AO$6</f>
        <v>740.82520164910261</v>
      </c>
      <c r="AO115" s="181">
        <f>ExportsLogs!AP$6</f>
        <v>649.56175799995253</v>
      </c>
      <c r="AP115" s="181">
        <f>ExportsLogs!AQ$6</f>
        <v>737.66486663497074</v>
      </c>
      <c r="AQ115" s="181">
        <f>ExportsLogs!AR$6</f>
        <v>966.51117212599729</v>
      </c>
      <c r="AR115" s="181">
        <f>ExportsLogs!AS$6</f>
        <v>822.07093407116236</v>
      </c>
      <c r="AS115" s="181">
        <f>ExportsLogs!AT$6</f>
        <v>702.45385755384245</v>
      </c>
      <c r="AT115" s="181">
        <f>ExportsLogs!AU$6</f>
        <v>704.46676679366317</v>
      </c>
      <c r="AU115" s="181">
        <f>ExportsLogs!AV$6</f>
        <v>884.59292236093245</v>
      </c>
      <c r="AV115" s="181">
        <f>ExportsLogs!AW$6</f>
        <v>0</v>
      </c>
      <c r="AW115" s="181">
        <f>ExportsLogs!AX$6</f>
        <v>0</v>
      </c>
      <c r="AX115" s="181">
        <f>ExportsLogs!AY$6</f>
        <v>0</v>
      </c>
      <c r="AY115" s="181">
        <f>ExportsLogs!AZ$6</f>
        <v>0</v>
      </c>
      <c r="AZ115" s="181">
        <f>ExportsLogs!BA$6</f>
        <v>0</v>
      </c>
      <c r="BA115" s="181">
        <f>ExportsLogs!BB$6</f>
        <v>0</v>
      </c>
      <c r="BB115" s="181">
        <f>ExportsLogs!BC$6</f>
        <v>0</v>
      </c>
      <c r="BC115" s="181"/>
    </row>
    <row r="116" spans="1:62">
      <c r="B116" s="178">
        <v>2000</v>
      </c>
      <c r="C116" s="178">
        <f t="shared" ref="C116:AA116" si="15">1+B116</f>
        <v>2001</v>
      </c>
      <c r="D116" s="178">
        <f t="shared" si="15"/>
        <v>2002</v>
      </c>
      <c r="E116" s="178">
        <f t="shared" si="15"/>
        <v>2003</v>
      </c>
      <c r="F116" s="178">
        <f t="shared" si="15"/>
        <v>2004</v>
      </c>
      <c r="G116" s="178">
        <f t="shared" si="15"/>
        <v>2005</v>
      </c>
      <c r="H116" s="178">
        <f t="shared" si="15"/>
        <v>2006</v>
      </c>
      <c r="I116" s="178">
        <f t="shared" si="15"/>
        <v>2007</v>
      </c>
      <c r="J116" s="178">
        <f t="shared" si="15"/>
        <v>2008</v>
      </c>
      <c r="K116" s="178">
        <f t="shared" si="15"/>
        <v>2009</v>
      </c>
      <c r="L116" s="178">
        <f t="shared" si="15"/>
        <v>2010</v>
      </c>
      <c r="M116" s="178">
        <f t="shared" si="15"/>
        <v>2011</v>
      </c>
      <c r="N116" s="178">
        <f t="shared" si="15"/>
        <v>2012</v>
      </c>
      <c r="O116" s="178">
        <f t="shared" si="15"/>
        <v>2013</v>
      </c>
      <c r="P116" s="178">
        <f t="shared" si="15"/>
        <v>2014</v>
      </c>
      <c r="Q116" s="178">
        <f t="shared" si="15"/>
        <v>2015</v>
      </c>
      <c r="R116" s="178">
        <f t="shared" si="15"/>
        <v>2016</v>
      </c>
      <c r="S116" s="178">
        <f t="shared" si="15"/>
        <v>2017</v>
      </c>
      <c r="T116" s="178">
        <f t="shared" si="15"/>
        <v>2018</v>
      </c>
      <c r="U116" s="178">
        <f t="shared" si="15"/>
        <v>2019</v>
      </c>
      <c r="V116" s="178">
        <f t="shared" si="15"/>
        <v>2020</v>
      </c>
      <c r="W116" s="178">
        <f t="shared" si="15"/>
        <v>2021</v>
      </c>
      <c r="X116" s="178">
        <f t="shared" si="15"/>
        <v>2022</v>
      </c>
      <c r="Y116" s="178">
        <f t="shared" si="15"/>
        <v>2023</v>
      </c>
      <c r="Z116" s="178">
        <f t="shared" si="15"/>
        <v>2024</v>
      </c>
      <c r="AA116" s="178">
        <f t="shared" si="15"/>
        <v>2025</v>
      </c>
      <c r="AC116" s="178">
        <v>2000</v>
      </c>
      <c r="AD116" s="178">
        <f t="shared" ref="AD116:BB116" si="16">1+AC116</f>
        <v>2001</v>
      </c>
      <c r="AE116" s="178">
        <f t="shared" si="16"/>
        <v>2002</v>
      </c>
      <c r="AF116" s="178">
        <f t="shared" si="16"/>
        <v>2003</v>
      </c>
      <c r="AG116" s="178">
        <f t="shared" si="16"/>
        <v>2004</v>
      </c>
      <c r="AH116" s="178">
        <f t="shared" si="16"/>
        <v>2005</v>
      </c>
      <c r="AI116" s="178">
        <f t="shared" si="16"/>
        <v>2006</v>
      </c>
      <c r="AJ116" s="178">
        <f t="shared" si="16"/>
        <v>2007</v>
      </c>
      <c r="AK116" s="178">
        <f t="shared" si="16"/>
        <v>2008</v>
      </c>
      <c r="AL116" s="178">
        <f t="shared" si="16"/>
        <v>2009</v>
      </c>
      <c r="AM116" s="178">
        <f t="shared" si="16"/>
        <v>2010</v>
      </c>
      <c r="AN116" s="178">
        <f t="shared" si="16"/>
        <v>2011</v>
      </c>
      <c r="AO116" s="178">
        <f t="shared" si="16"/>
        <v>2012</v>
      </c>
      <c r="AP116" s="178">
        <f t="shared" si="16"/>
        <v>2013</v>
      </c>
      <c r="AQ116" s="178">
        <f t="shared" si="16"/>
        <v>2014</v>
      </c>
      <c r="AR116" s="178">
        <f t="shared" si="16"/>
        <v>2015</v>
      </c>
      <c r="AS116" s="178">
        <f t="shared" si="16"/>
        <v>2016</v>
      </c>
      <c r="AT116" s="178">
        <f t="shared" si="16"/>
        <v>2017</v>
      </c>
      <c r="AU116" s="178">
        <f t="shared" si="16"/>
        <v>2018</v>
      </c>
      <c r="AV116" s="178">
        <f t="shared" si="16"/>
        <v>2019</v>
      </c>
      <c r="AW116" s="178">
        <f t="shared" si="16"/>
        <v>2020</v>
      </c>
      <c r="AX116" s="178">
        <f t="shared" si="16"/>
        <v>2021</v>
      </c>
      <c r="AY116" s="178">
        <f t="shared" si="16"/>
        <v>2022</v>
      </c>
      <c r="AZ116" s="178">
        <f t="shared" si="16"/>
        <v>2023</v>
      </c>
      <c r="BA116" s="178">
        <f t="shared" si="16"/>
        <v>2024</v>
      </c>
      <c r="BB116" s="178">
        <f t="shared" si="16"/>
        <v>2025</v>
      </c>
    </row>
    <row r="117" spans="1:62">
      <c r="A117" s="183" t="s">
        <v>91</v>
      </c>
      <c r="B117" s="180">
        <f>ExportsLogs!C$21</f>
        <v>1.7E-5</v>
      </c>
      <c r="C117" s="180">
        <f>ExportsLogs!D$21</f>
        <v>1.7E-5</v>
      </c>
      <c r="D117" s="180">
        <f>ExportsLogs!E$21</f>
        <v>9.7999999999999972E-7</v>
      </c>
      <c r="E117" s="180">
        <f>ExportsLogs!F$21</f>
        <v>9.5199999999999969E-6</v>
      </c>
      <c r="F117" s="180">
        <f>ExportsLogs!G$21</f>
        <v>0</v>
      </c>
      <c r="G117" s="180">
        <f>ExportsLogs!H$21</f>
        <v>1.6543999999999999E-4</v>
      </c>
      <c r="H117" s="180">
        <f>ExportsLogs!I$21</f>
        <v>0</v>
      </c>
      <c r="I117" s="180">
        <f>ExportsLogs!J$21</f>
        <v>6.2000000000000003E-5</v>
      </c>
      <c r="J117" s="180">
        <f>ExportsLogs!K$21</f>
        <v>1.3652E-4</v>
      </c>
      <c r="K117" s="180">
        <f>ExportsLogs!L$21</f>
        <v>1.7299999999999998E-4</v>
      </c>
      <c r="L117" s="180">
        <f>ExportsLogs!M$21</f>
        <v>0</v>
      </c>
      <c r="M117" s="180">
        <f>ExportsLogs!N$21</f>
        <v>0</v>
      </c>
      <c r="N117" s="180">
        <f>ExportsLogs!O$21</f>
        <v>0</v>
      </c>
      <c r="O117" s="180">
        <f>ExportsLogs!P$21</f>
        <v>0</v>
      </c>
      <c r="P117" s="180">
        <f>ExportsLogs!Q$21</f>
        <v>0</v>
      </c>
      <c r="Q117" s="180">
        <f>ExportsLogs!R$21</f>
        <v>1.4115999999999998E-4</v>
      </c>
      <c r="R117" s="180">
        <f>ExportsLogs!S$21</f>
        <v>2.5479999999999997E-5</v>
      </c>
      <c r="S117" s="180">
        <f>ExportsLogs!T$21</f>
        <v>1.0219999999999999E-5</v>
      </c>
      <c r="T117" s="180">
        <f>ExportsLogs!U$21</f>
        <v>0</v>
      </c>
      <c r="U117" s="180">
        <f>ExportsLogs!V$21</f>
        <v>0</v>
      </c>
      <c r="V117" s="180">
        <f>ExportsLogs!W$21</f>
        <v>0</v>
      </c>
      <c r="W117" s="180">
        <f>ExportsLogs!X$21</f>
        <v>0</v>
      </c>
      <c r="X117" s="180">
        <f>ExportsLogs!Y$21</f>
        <v>0</v>
      </c>
      <c r="Y117" s="180">
        <f>ExportsLogs!Z$21</f>
        <v>0</v>
      </c>
      <c r="Z117" s="180">
        <f>ExportsLogs!AA$21</f>
        <v>0</v>
      </c>
      <c r="AA117" s="180">
        <f>ExportsLogs!AB$21</f>
        <v>0</v>
      </c>
      <c r="AB117" s="181"/>
      <c r="BD117" s="185">
        <f t="shared" ref="BD117:BJ124" si="17">I117/I$90</f>
        <v>2.1015514264649817E-5</v>
      </c>
      <c r="BE117" s="185">
        <f t="shared" si="17"/>
        <v>4.9460012506204931E-5</v>
      </c>
      <c r="BF117" s="185">
        <f t="shared" si="17"/>
        <v>8.5193469340719198E-5</v>
      </c>
      <c r="BG117" s="185">
        <f t="shared" si="17"/>
        <v>0</v>
      </c>
      <c r="BH117" s="185">
        <f t="shared" si="17"/>
        <v>0</v>
      </c>
      <c r="BI117" s="185">
        <f t="shared" si="17"/>
        <v>0</v>
      </c>
      <c r="BJ117" s="185">
        <f t="shared" si="17"/>
        <v>0</v>
      </c>
    </row>
    <row r="118" spans="1:62">
      <c r="A118" s="180" t="str">
        <f>ExportsLogs!B$11</f>
        <v xml:space="preserve">China </v>
      </c>
      <c r="B118" s="180">
        <f>ExportsLogs!C$11</f>
        <v>0.75540200000000002</v>
      </c>
      <c r="C118" s="180">
        <f>ExportsLogs!D$11</f>
        <v>0.91019299999999992</v>
      </c>
      <c r="D118" s="180">
        <f>ExportsLogs!E$11</f>
        <v>1.1279969999999999</v>
      </c>
      <c r="E118" s="180">
        <f>ExportsLogs!F$11</f>
        <v>1.3777509999999999</v>
      </c>
      <c r="F118" s="180">
        <f>ExportsLogs!G$11</f>
        <v>1.314686</v>
      </c>
      <c r="G118" s="180">
        <f>ExportsLogs!H$11</f>
        <v>1.8352329999999999</v>
      </c>
      <c r="H118" s="180">
        <f>ExportsLogs!I$11</f>
        <v>2.0642610000000001</v>
      </c>
      <c r="I118" s="180">
        <f>ExportsLogs!J$11</f>
        <v>2.3410249999999997</v>
      </c>
      <c r="J118" s="180">
        <f>ExportsLogs!K$11</f>
        <v>2.229673</v>
      </c>
      <c r="K118" s="180">
        <f>ExportsLogs!L$11</f>
        <v>1.6594307033333333</v>
      </c>
      <c r="L118" s="180">
        <f>ExportsLogs!M$11</f>
        <v>2.477751</v>
      </c>
      <c r="M118" s="180">
        <f>ExportsLogs!N$11</f>
        <v>2.7990219999999999</v>
      </c>
      <c r="N118" s="180">
        <f>ExportsLogs!O$11</f>
        <v>2.5809760016666665</v>
      </c>
      <c r="O118" s="180">
        <f>ExportsLogs!P$11</f>
        <v>2.7517775766666661</v>
      </c>
      <c r="P118" s="180">
        <f>ExportsLogs!Q$11</f>
        <v>3.4794486687130135</v>
      </c>
      <c r="Q118" s="180">
        <f>ExportsLogs!R$11</f>
        <v>3.1540951715947609</v>
      </c>
      <c r="R118" s="180">
        <f>ExportsLogs!S$11</f>
        <v>3.2502608199797938</v>
      </c>
      <c r="S118" s="180">
        <f>ExportsLogs!T$11</f>
        <v>2.5673747734930799</v>
      </c>
      <c r="T118" s="180">
        <f>ExportsLogs!U$11</f>
        <v>2.9592481959999994</v>
      </c>
      <c r="U118" s="180">
        <f>ExportsLogs!V$11</f>
        <v>0</v>
      </c>
      <c r="V118" s="180">
        <f>ExportsLogs!W$11</f>
        <v>0</v>
      </c>
      <c r="W118" s="180">
        <f>ExportsLogs!X$11</f>
        <v>0</v>
      </c>
      <c r="X118" s="180">
        <f>ExportsLogs!Y$11</f>
        <v>0</v>
      </c>
      <c r="Y118" s="180">
        <f>ExportsLogs!Z$11</f>
        <v>0</v>
      </c>
      <c r="Z118" s="180">
        <f>ExportsLogs!AA$11</f>
        <v>0</v>
      </c>
      <c r="AA118" s="180">
        <f>ExportsLogs!AB$11</f>
        <v>0</v>
      </c>
      <c r="AB118" s="181"/>
      <c r="BD118" s="185">
        <f t="shared" si="17"/>
        <v>0.79351361744196502</v>
      </c>
      <c r="BE118" s="185">
        <f t="shared" si="17"/>
        <v>0.80779119883348571</v>
      </c>
      <c r="BF118" s="185">
        <f t="shared" si="17"/>
        <v>0.81718299854032628</v>
      </c>
      <c r="BG118" s="185">
        <f t="shared" si="17"/>
        <v>0.85235536312098137</v>
      </c>
      <c r="BH118" s="185">
        <f t="shared" si="17"/>
        <v>0.80425843337314473</v>
      </c>
      <c r="BI118" s="185">
        <f t="shared" si="17"/>
        <v>0.82643220932794192</v>
      </c>
      <c r="BJ118" s="185">
        <f t="shared" si="17"/>
        <v>0.85467600669475974</v>
      </c>
    </row>
    <row r="119" spans="1:62">
      <c r="A119" s="180" t="str">
        <f>ExportsLogs!B$23</f>
        <v xml:space="preserve">India </v>
      </c>
      <c r="B119" s="180">
        <f>ExportsLogs!C$23</f>
        <v>2.0579999999999999E-4</v>
      </c>
      <c r="C119" s="180">
        <f>ExportsLogs!D$23</f>
        <v>2.0579999999999999E-4</v>
      </c>
      <c r="D119" s="180">
        <f>ExportsLogs!E$23</f>
        <v>0</v>
      </c>
      <c r="E119" s="180">
        <f>ExportsLogs!F$23</f>
        <v>7.5999999999999991E-5</v>
      </c>
      <c r="F119" s="180">
        <f>ExportsLogs!G$23</f>
        <v>0.165709</v>
      </c>
      <c r="G119" s="180">
        <f>ExportsLogs!H$23</f>
        <v>2.7677999999999998E-2</v>
      </c>
      <c r="H119" s="180">
        <f>ExportsLogs!I$23</f>
        <v>3.5570999999999998E-2</v>
      </c>
      <c r="I119" s="180">
        <f>ExportsLogs!J$23</f>
        <v>7.2292999999999996E-2</v>
      </c>
      <c r="J119" s="180">
        <f>ExportsLogs!K$23</f>
        <v>9.3649999999999983E-2</v>
      </c>
      <c r="K119" s="180">
        <f>ExportsLogs!L$23</f>
        <v>7.2161000000000003E-2</v>
      </c>
      <c r="L119" s="180">
        <f>ExportsLogs!M$23</f>
        <v>0.12364599999999999</v>
      </c>
      <c r="M119" s="180">
        <f>ExportsLogs!N$23</f>
        <v>0.14175699999999999</v>
      </c>
      <c r="N119" s="180">
        <f>ExportsLogs!O$23</f>
        <v>7.3076000000000002E-2</v>
      </c>
      <c r="O119" s="180">
        <f>ExportsLogs!P$23</f>
        <v>0.10948899999999999</v>
      </c>
      <c r="P119" s="180">
        <f>ExportsLogs!Q$23</f>
        <v>0.209094</v>
      </c>
      <c r="Q119" s="180">
        <f>ExportsLogs!R$23</f>
        <v>0.24960499999999999</v>
      </c>
      <c r="R119" s="180">
        <f>ExportsLogs!S$23</f>
        <v>0.15273399999999998</v>
      </c>
      <c r="S119" s="180">
        <f>ExportsLogs!T$23</f>
        <v>0.12243599999999999</v>
      </c>
      <c r="T119" s="180">
        <f>ExportsLogs!U$23</f>
        <v>7.2330000000000019E-2</v>
      </c>
      <c r="U119" s="180">
        <f>ExportsLogs!V$23</f>
        <v>0</v>
      </c>
      <c r="V119" s="180">
        <f>ExportsLogs!W$23</f>
        <v>0</v>
      </c>
      <c r="W119" s="180">
        <f>ExportsLogs!X$23</f>
        <v>0</v>
      </c>
      <c r="X119" s="180">
        <f>ExportsLogs!Y$23</f>
        <v>0</v>
      </c>
      <c r="Y119" s="180">
        <f>ExportsLogs!Z$23</f>
        <v>0</v>
      </c>
      <c r="Z119" s="180">
        <f>ExportsLogs!AA$23</f>
        <v>0</v>
      </c>
      <c r="AA119" s="180">
        <f>ExportsLogs!AB$23</f>
        <v>0</v>
      </c>
      <c r="AB119" s="181"/>
      <c r="BD119" s="185">
        <f t="shared" si="17"/>
        <v>2.4504428592489177E-2</v>
      </c>
      <c r="BE119" s="185">
        <f t="shared" si="17"/>
        <v>3.3928583146836291E-2</v>
      </c>
      <c r="BF119" s="185">
        <f t="shared" si="17"/>
        <v>3.5535525671073057E-2</v>
      </c>
      <c r="BG119" s="185">
        <f t="shared" si="17"/>
        <v>4.2534674076796605E-2</v>
      </c>
      <c r="BH119" s="185">
        <f t="shared" si="17"/>
        <v>4.073182087874868E-2</v>
      </c>
      <c r="BI119" s="185">
        <f t="shared" si="17"/>
        <v>2.339903977791746E-2</v>
      </c>
      <c r="BJ119" s="185">
        <f t="shared" si="17"/>
        <v>3.4006244578225216E-2</v>
      </c>
    </row>
    <row r="120" spans="1:62">
      <c r="A120" s="180" t="str">
        <f>ExportsLogs!B$13</f>
        <v xml:space="preserve">Japan </v>
      </c>
      <c r="B120" s="180">
        <f>ExportsLogs!C$13</f>
        <v>0.400501</v>
      </c>
      <c r="C120" s="180">
        <f>ExportsLogs!D$13</f>
        <v>0.400501</v>
      </c>
      <c r="D120" s="180">
        <f>ExportsLogs!E$13</f>
        <v>0.40235500000000002</v>
      </c>
      <c r="E120" s="180">
        <f>ExportsLogs!F$13</f>
        <v>0.39699899999999999</v>
      </c>
      <c r="F120" s="180">
        <f>ExportsLogs!G$13</f>
        <v>0.318245</v>
      </c>
      <c r="G120" s="180">
        <f>ExportsLogs!H$13</f>
        <v>0.22660599999999997</v>
      </c>
      <c r="H120" s="180">
        <f>ExportsLogs!I$13</f>
        <v>0.18199700000000002</v>
      </c>
      <c r="I120" s="180">
        <f>ExportsLogs!J$13</f>
        <v>0.159999</v>
      </c>
      <c r="J120" s="180">
        <f>ExportsLogs!K$13</f>
        <v>9.1822000000000001E-2</v>
      </c>
      <c r="K120" s="180">
        <f>ExportsLogs!L$13</f>
        <v>3.9609999999999999E-2</v>
      </c>
      <c r="L120" s="180">
        <f>ExportsLogs!M$13</f>
        <v>5.1756999999999997E-2</v>
      </c>
      <c r="M120" s="180">
        <f>ExportsLogs!N$13</f>
        <v>0.11525299999999999</v>
      </c>
      <c r="N120" s="180">
        <f>ExportsLogs!O$13</f>
        <v>6.4137E-2</v>
      </c>
      <c r="O120" s="180">
        <f>ExportsLogs!P$13</f>
        <v>5.8054999999999995E-2</v>
      </c>
      <c r="P120" s="180">
        <f>ExportsLogs!Q$13</f>
        <v>2.7330999999999998E-2</v>
      </c>
      <c r="Q120" s="180">
        <f>ExportsLogs!R$13</f>
        <v>3.1688000000000001E-2</v>
      </c>
      <c r="R120" s="180">
        <f>ExportsLogs!S$13</f>
        <v>3.6561999999999997E-2</v>
      </c>
      <c r="S120" s="180">
        <f>ExportsLogs!T$13</f>
        <v>2.4710999999999997E-2</v>
      </c>
      <c r="T120" s="180">
        <f>ExportsLogs!U$13</f>
        <v>8.1723999999999991E-2</v>
      </c>
      <c r="U120" s="180">
        <f>ExportsLogs!V$13</f>
        <v>0</v>
      </c>
      <c r="V120" s="180">
        <f>ExportsLogs!W$13</f>
        <v>0</v>
      </c>
      <c r="W120" s="180">
        <f>ExportsLogs!X$13</f>
        <v>0</v>
      </c>
      <c r="X120" s="180">
        <f>ExportsLogs!Y$13</f>
        <v>0</v>
      </c>
      <c r="Y120" s="180">
        <f>ExportsLogs!Z$13</f>
        <v>0</v>
      </c>
      <c r="Z120" s="180">
        <f>ExportsLogs!AA$13</f>
        <v>0</v>
      </c>
      <c r="AA120" s="180">
        <f>ExportsLogs!AB$13</f>
        <v>0</v>
      </c>
      <c r="AB120" s="181"/>
      <c r="BD120" s="185">
        <f t="shared" si="17"/>
        <v>5.4233246239188806E-2</v>
      </c>
      <c r="BE120" s="185">
        <f t="shared" si="17"/>
        <v>3.3266314593793943E-2</v>
      </c>
      <c r="BF120" s="185">
        <f t="shared" si="17"/>
        <v>1.9505857344427096E-2</v>
      </c>
      <c r="BG120" s="185">
        <f t="shared" si="17"/>
        <v>1.7804596397722222E-2</v>
      </c>
      <c r="BH120" s="185">
        <f t="shared" si="17"/>
        <v>3.3116280337044529E-2</v>
      </c>
      <c r="BI120" s="185">
        <f t="shared" si="17"/>
        <v>2.0536759185454761E-2</v>
      </c>
      <c r="BJ120" s="185">
        <f t="shared" si="17"/>
        <v>1.8031332179386652E-2</v>
      </c>
    </row>
    <row r="121" spans="1:62">
      <c r="A121" s="180" t="str">
        <f>ExportsLogs!B$16</f>
        <v xml:space="preserve">South Korea </v>
      </c>
      <c r="B121" s="180">
        <f>ExportsLogs!C$16</f>
        <v>0.24481499999999998</v>
      </c>
      <c r="C121" s="180">
        <f>ExportsLogs!D$16</f>
        <v>0.24481499999999998</v>
      </c>
      <c r="D121" s="180">
        <f>ExportsLogs!E$16</f>
        <v>0.17475799999999997</v>
      </c>
      <c r="E121" s="180">
        <f>ExportsLogs!F$16</f>
        <v>0.16385999999999998</v>
      </c>
      <c r="F121" s="180">
        <f>ExportsLogs!G$16</f>
        <v>0.16791199999999998</v>
      </c>
      <c r="G121" s="180">
        <f>ExportsLogs!H$16</f>
        <v>0.105862</v>
      </c>
      <c r="H121" s="180">
        <f>ExportsLogs!I$16</f>
        <v>8.7324999999999986E-2</v>
      </c>
      <c r="I121" s="180">
        <f>ExportsLogs!J$16</f>
        <v>7.1619999999999989E-2</v>
      </c>
      <c r="J121" s="180">
        <f>ExportsLogs!K$16</f>
        <v>6.600099999999999E-2</v>
      </c>
      <c r="K121" s="180">
        <f>ExportsLogs!L$16</f>
        <v>8.7475999999999998E-2</v>
      </c>
      <c r="L121" s="180">
        <f>ExportsLogs!M$16</f>
        <v>8.4777999999999992E-2</v>
      </c>
      <c r="M121" s="180">
        <f>ExportsLogs!N$16</f>
        <v>9.7293999999999992E-2</v>
      </c>
      <c r="N121" s="180">
        <f>ExportsLogs!O$16</f>
        <v>9.8761000000000002E-2</v>
      </c>
      <c r="O121" s="180">
        <f>ExportsLogs!P$16</f>
        <v>7.5887999999999997E-2</v>
      </c>
      <c r="P121" s="180">
        <f>ExportsLogs!Q$16</f>
        <v>9.4096377199999998E-2</v>
      </c>
      <c r="Q121" s="180">
        <f>ExportsLogs!R$16</f>
        <v>7.5891E-2</v>
      </c>
      <c r="R121" s="180">
        <f>ExportsLogs!S$16</f>
        <v>7.8053999999999998E-2</v>
      </c>
      <c r="S121" s="180">
        <f>ExportsLogs!T$16</f>
        <v>5.5703999999999997E-2</v>
      </c>
      <c r="T121" s="180">
        <f>ExportsLogs!U$16</f>
        <v>4.7541E-2</v>
      </c>
      <c r="U121" s="180">
        <f>ExportsLogs!V$16</f>
        <v>0</v>
      </c>
      <c r="V121" s="180">
        <f>ExportsLogs!W$16</f>
        <v>0</v>
      </c>
      <c r="W121" s="180">
        <f>ExportsLogs!X$16</f>
        <v>0</v>
      </c>
      <c r="X121" s="180">
        <f>ExportsLogs!Y$16</f>
        <v>0</v>
      </c>
      <c r="Y121" s="180">
        <f>ExportsLogs!Z$16</f>
        <v>0</v>
      </c>
      <c r="Z121" s="180">
        <f>ExportsLogs!AA$16</f>
        <v>0</v>
      </c>
      <c r="AA121" s="180">
        <f>ExportsLogs!AB$16</f>
        <v>0</v>
      </c>
      <c r="AB121" s="181"/>
      <c r="BD121" s="185">
        <f t="shared" si="17"/>
        <v>2.4276308574745477E-2</v>
      </c>
      <c r="BE121" s="185">
        <f t="shared" si="17"/>
        <v>2.3911590136405151E-2</v>
      </c>
      <c r="BF121" s="185">
        <f t="shared" si="17"/>
        <v>4.3077363722825161E-2</v>
      </c>
      <c r="BG121" s="185">
        <f t="shared" si="17"/>
        <v>2.9163940595592758E-2</v>
      </c>
      <c r="BH121" s="185">
        <f t="shared" si="17"/>
        <v>2.7956021787826871E-2</v>
      </c>
      <c r="BI121" s="185">
        <f t="shared" si="17"/>
        <v>3.1623413535318112E-2</v>
      </c>
      <c r="BJ121" s="185">
        <f t="shared" si="17"/>
        <v>2.3570092781488142E-2</v>
      </c>
    </row>
    <row r="122" spans="1:62">
      <c r="A122" s="180" t="str">
        <f>ExportsLogs!B$18</f>
        <v xml:space="preserve">Thailand </v>
      </c>
      <c r="B122" s="180">
        <f>ExportsLogs!C$18</f>
        <v>0</v>
      </c>
      <c r="C122" s="180">
        <f>ExportsLogs!D$18</f>
        <v>0</v>
      </c>
      <c r="D122" s="180">
        <f>ExportsLogs!E$18</f>
        <v>1.8467000000000001E-2</v>
      </c>
      <c r="E122" s="180">
        <f>ExportsLogs!F$18</f>
        <v>2.5769E-2</v>
      </c>
      <c r="F122" s="180">
        <f>ExportsLogs!G$18</f>
        <v>2.5718000000000001E-2</v>
      </c>
      <c r="G122" s="180">
        <f>ExportsLogs!H$18</f>
        <v>5.364344857792791E-2</v>
      </c>
      <c r="H122" s="180">
        <f>ExportsLogs!I$18</f>
        <v>2.6619E-2</v>
      </c>
      <c r="I122" s="180">
        <f>ExportsLogs!J$18</f>
        <v>1.8134999999999998E-2</v>
      </c>
      <c r="J122" s="180">
        <f>ExportsLogs!K$18</f>
        <v>3.3123E-2</v>
      </c>
      <c r="K122" s="180">
        <f>ExportsLogs!L$18</f>
        <v>1.1622E-2</v>
      </c>
      <c r="L122" s="180">
        <f>ExportsLogs!M$18</f>
        <v>5.8791879999999994E-4</v>
      </c>
      <c r="M122" s="180">
        <f>ExportsLogs!N$18</f>
        <v>7.2839999999999997E-3</v>
      </c>
      <c r="N122" s="180">
        <f>ExportsLogs!O$18</f>
        <v>9.193999999999999E-3</v>
      </c>
      <c r="O122" s="180">
        <f>ExportsLogs!P$18</f>
        <v>0</v>
      </c>
      <c r="P122" s="180">
        <f>ExportsLogs!Q$18</f>
        <v>0</v>
      </c>
      <c r="Q122" s="180">
        <f>ExportsLogs!R$18</f>
        <v>0</v>
      </c>
      <c r="R122" s="180">
        <f>ExportsLogs!S$18</f>
        <v>0</v>
      </c>
      <c r="S122" s="180">
        <f>ExportsLogs!T$18</f>
        <v>3.120415E-4</v>
      </c>
      <c r="T122" s="180">
        <f>ExportsLogs!U$18</f>
        <v>0</v>
      </c>
      <c r="U122" s="180">
        <f>ExportsLogs!V$18</f>
        <v>0</v>
      </c>
      <c r="V122" s="180">
        <f>ExportsLogs!W$18</f>
        <v>0</v>
      </c>
      <c r="W122" s="180">
        <f>ExportsLogs!X$18</f>
        <v>0</v>
      </c>
      <c r="X122" s="180">
        <f>ExportsLogs!Y$18</f>
        <v>0</v>
      </c>
      <c r="Y122" s="180">
        <f>ExportsLogs!Z$18</f>
        <v>0</v>
      </c>
      <c r="Z122" s="180">
        <f>ExportsLogs!AA$18</f>
        <v>0</v>
      </c>
      <c r="AA122" s="180">
        <f>ExportsLogs!AB$18</f>
        <v>0</v>
      </c>
      <c r="AB122" s="181"/>
      <c r="BD122" s="185">
        <f t="shared" si="17"/>
        <v>6.1470379224100704E-3</v>
      </c>
      <c r="BE122" s="185">
        <f t="shared" si="17"/>
        <v>1.2000175756248359E-2</v>
      </c>
      <c r="BF122" s="185">
        <f t="shared" si="17"/>
        <v>5.7232283276175645E-3</v>
      </c>
      <c r="BG122" s="185">
        <f t="shared" si="17"/>
        <v>2.0224620724990187E-4</v>
      </c>
      <c r="BH122" s="185">
        <f t="shared" si="17"/>
        <v>2.0929519055905908E-3</v>
      </c>
      <c r="BI122" s="185">
        <f t="shared" si="17"/>
        <v>2.9439319573891986E-3</v>
      </c>
      <c r="BJ122" s="185">
        <f t="shared" si="17"/>
        <v>0</v>
      </c>
    </row>
    <row r="123" spans="1:62">
      <c r="A123" s="180" t="str">
        <f>ExportsLogs!B$19</f>
        <v xml:space="preserve">Vietnam </v>
      </c>
      <c r="B123" s="180">
        <f>ExportsLogs!C$19</f>
        <v>9.0886866666666666E-3</v>
      </c>
      <c r="C123" s="180">
        <f>ExportsLogs!D$19</f>
        <v>9.0886866666666666E-3</v>
      </c>
      <c r="D123" s="180">
        <f>ExportsLogs!E$19</f>
        <v>0</v>
      </c>
      <c r="E123" s="180">
        <f>ExportsLogs!F$19</f>
        <v>6.8517071999999998E-2</v>
      </c>
      <c r="F123" s="180">
        <f>ExportsLogs!G$19</f>
        <v>0.13631099999999999</v>
      </c>
      <c r="G123" s="180">
        <f>ExportsLogs!H$19</f>
        <v>0.10517267222222222</v>
      </c>
      <c r="H123" s="180">
        <f>ExportsLogs!I$19</f>
        <v>4.7342005E-2</v>
      </c>
      <c r="I123" s="180">
        <f>ExportsLogs!J$19</f>
        <v>9.0320363636363643E-2</v>
      </c>
      <c r="J123" s="180">
        <f>ExportsLogs!K$19</f>
        <v>8.036576956521739E-2</v>
      </c>
      <c r="K123" s="180">
        <f>ExportsLogs!L$19</f>
        <v>5.0483911111111113E-2</v>
      </c>
      <c r="L123" s="180">
        <f>ExportsLogs!M$19</f>
        <v>4.4576904761904762E-2</v>
      </c>
      <c r="M123" s="180">
        <f>ExportsLogs!N$19</f>
        <v>7.1514873913043481E-2</v>
      </c>
      <c r="N123" s="180">
        <f>ExportsLogs!O$19</f>
        <v>7.9946000000000003E-2</v>
      </c>
      <c r="O123" s="180">
        <f>ExportsLogs!P$19</f>
        <v>5.2772082608695647E-2</v>
      </c>
      <c r="P123" s="180">
        <f>ExportsLogs!Q$19</f>
        <v>5.3256662500000003E-2</v>
      </c>
      <c r="Q123" s="180">
        <f>ExportsLogs!R$19</f>
        <v>7.4850404166666662E-2</v>
      </c>
      <c r="R123" s="180">
        <f>ExportsLogs!S$19</f>
        <v>0.15570947499999999</v>
      </c>
      <c r="S123" s="180">
        <f>ExportsLogs!T$19</f>
        <v>0.11676803500000001</v>
      </c>
      <c r="T123" s="180">
        <f>ExportsLogs!U$19</f>
        <v>0</v>
      </c>
      <c r="U123" s="180">
        <f>ExportsLogs!V$19</f>
        <v>0</v>
      </c>
      <c r="V123" s="180">
        <f>ExportsLogs!W$19</f>
        <v>0</v>
      </c>
      <c r="W123" s="180">
        <f>ExportsLogs!X$19</f>
        <v>0</v>
      </c>
      <c r="X123" s="180">
        <f>ExportsLogs!Y$19</f>
        <v>0</v>
      </c>
      <c r="Y123" s="180">
        <f>ExportsLogs!Z$19</f>
        <v>0</v>
      </c>
      <c r="Z123" s="180">
        <f>ExportsLogs!AA$19</f>
        <v>0</v>
      </c>
      <c r="AA123" s="180">
        <f>ExportsLogs!AB$19</f>
        <v>0</v>
      </c>
      <c r="AB123" s="181"/>
      <c r="BD123" s="185">
        <f t="shared" si="17"/>
        <v>3.0614982103038042E-2</v>
      </c>
      <c r="BE123" s="185">
        <f t="shared" si="17"/>
        <v>2.9115821621494547E-2</v>
      </c>
      <c r="BF123" s="185">
        <f t="shared" si="17"/>
        <v>2.4860690944763227E-2</v>
      </c>
      <c r="BG123" s="185">
        <f t="shared" si="17"/>
        <v>1.5334617499959737E-2</v>
      </c>
      <c r="BH123" s="185">
        <f t="shared" si="17"/>
        <v>2.0548763266663259E-2</v>
      </c>
      <c r="BI123" s="185">
        <f t="shared" si="17"/>
        <v>2.5598823609466709E-2</v>
      </c>
      <c r="BJ123" s="185">
        <f t="shared" si="17"/>
        <v>1.6390508161492109E-2</v>
      </c>
    </row>
    <row r="124" spans="1:62">
      <c r="A124" s="183" t="s">
        <v>22</v>
      </c>
      <c r="B124" s="180">
        <f t="shared" ref="B124:AA124" si="18">B115-SUM(B117:B123)</f>
        <v>0.22033361799999995</v>
      </c>
      <c r="C124" s="180">
        <f t="shared" si="18"/>
        <v>6.5542618000000052E-2</v>
      </c>
      <c r="D124" s="180">
        <f t="shared" si="18"/>
        <v>0.13646409799999981</v>
      </c>
      <c r="E124" s="180">
        <f t="shared" si="18"/>
        <v>5.5501581550000623E-2</v>
      </c>
      <c r="F124" s="180">
        <f t="shared" si="18"/>
        <v>8.0503747399999881E-2</v>
      </c>
      <c r="G124" s="180">
        <f t="shared" si="18"/>
        <v>5.2974995600000518E-2</v>
      </c>
      <c r="H124" s="180">
        <f t="shared" si="18"/>
        <v>2.4282780400000092E-2</v>
      </c>
      <c r="I124" s="180">
        <f t="shared" si="18"/>
        <v>4.7365059000000542E-2</v>
      </c>
      <c r="J124" s="180">
        <f t="shared" si="18"/>
        <v>2.8687419200000619E-2</v>
      </c>
      <c r="K124" s="180">
        <f t="shared" si="18"/>
        <v>2.201469179999993E-2</v>
      </c>
      <c r="L124" s="180">
        <f t="shared" si="18"/>
        <v>4.8048778800000136E-2</v>
      </c>
      <c r="M124" s="180">
        <f t="shared" si="18"/>
        <v>0.14535759999999964</v>
      </c>
      <c r="N124" s="180">
        <f t="shared" si="18"/>
        <v>0.1438583200000001</v>
      </c>
      <c r="O124" s="180">
        <f t="shared" si="18"/>
        <v>7.4971497866666681E-2</v>
      </c>
      <c r="P124" s="180">
        <f t="shared" si="18"/>
        <v>8.0141430600000341E-2</v>
      </c>
      <c r="Q124" s="180">
        <f t="shared" si="18"/>
        <v>7.9136551199999516E-2</v>
      </c>
      <c r="R124" s="180">
        <f t="shared" si="18"/>
        <v>5.9115242399999879E-2</v>
      </c>
      <c r="S124" s="180">
        <f t="shared" si="18"/>
        <v>2.1000904000000098E-2</v>
      </c>
      <c r="T124" s="180">
        <f t="shared" si="18"/>
        <v>1.678500000000005E-2</v>
      </c>
      <c r="U124" s="180">
        <f t="shared" si="18"/>
        <v>0</v>
      </c>
      <c r="V124" s="180">
        <f t="shared" si="18"/>
        <v>0</v>
      </c>
      <c r="W124" s="180">
        <f t="shared" si="18"/>
        <v>0</v>
      </c>
      <c r="X124" s="180">
        <f t="shared" si="18"/>
        <v>0</v>
      </c>
      <c r="Y124" s="180">
        <f t="shared" si="18"/>
        <v>0</v>
      </c>
      <c r="Z124" s="180">
        <f t="shared" si="18"/>
        <v>0</v>
      </c>
      <c r="AA124" s="180">
        <f t="shared" si="18"/>
        <v>0</v>
      </c>
      <c r="AB124" s="181"/>
      <c r="BD124" s="185">
        <f t="shared" si="17"/>
        <v>1.6054856017104702E-2</v>
      </c>
      <c r="BE124" s="185">
        <f t="shared" si="17"/>
        <v>1.039320328452076E-2</v>
      </c>
      <c r="BF124" s="185">
        <f t="shared" si="17"/>
        <v>1.0841086537044374E-2</v>
      </c>
      <c r="BG124" s="185">
        <f t="shared" si="17"/>
        <v>1.6528954806836454E-2</v>
      </c>
      <c r="BH124" s="185">
        <f t="shared" si="17"/>
        <v>4.176640114114142E-2</v>
      </c>
      <c r="BI124" s="185">
        <f t="shared" si="17"/>
        <v>4.6063639937385471E-2</v>
      </c>
      <c r="BJ124" s="185">
        <f t="shared" si="17"/>
        <v>2.3285435914564546E-2</v>
      </c>
    </row>
    <row r="125" spans="1:62">
      <c r="AB125" s="181"/>
    </row>
    <row r="127" spans="1:62">
      <c r="A127" s="183"/>
      <c r="B127" s="183"/>
      <c r="C127" s="183"/>
      <c r="D127" s="183"/>
      <c r="E127" s="183"/>
      <c r="F127" s="183"/>
      <c r="G127" s="183"/>
      <c r="H127" s="183"/>
      <c r="I127" s="183"/>
      <c r="J127" s="183"/>
      <c r="K127" s="183"/>
      <c r="L127" s="183"/>
      <c r="M127" s="183"/>
      <c r="N127" s="183"/>
      <c r="O127" s="183"/>
      <c r="P127" s="183"/>
      <c r="Q127" s="183"/>
      <c r="R127" s="183"/>
      <c r="S127" s="183"/>
      <c r="T127" s="183"/>
      <c r="U127" s="183"/>
      <c r="V127" s="183"/>
      <c r="W127" s="183"/>
      <c r="X127" s="183"/>
      <c r="Y127" s="183"/>
      <c r="Z127" s="183"/>
      <c r="AA127" s="183"/>
    </row>
    <row r="128" spans="1:62">
      <c r="A128" s="183"/>
      <c r="B128" s="183"/>
      <c r="C128" s="183"/>
      <c r="D128" s="183"/>
      <c r="E128" s="183"/>
      <c r="F128" s="183"/>
      <c r="G128" s="183"/>
      <c r="H128" s="183"/>
      <c r="I128" s="183"/>
      <c r="J128" s="183"/>
      <c r="K128" s="183"/>
      <c r="L128" s="183"/>
      <c r="M128" s="183"/>
      <c r="N128" s="183"/>
      <c r="O128" s="183"/>
      <c r="P128" s="183"/>
      <c r="Q128" s="183"/>
      <c r="R128" s="183"/>
      <c r="S128" s="183"/>
      <c r="T128" s="183"/>
      <c r="U128" s="183"/>
      <c r="V128" s="183"/>
      <c r="W128" s="183"/>
      <c r="X128" s="183"/>
      <c r="Y128" s="183"/>
      <c r="Z128" s="183"/>
      <c r="AA128" s="183"/>
    </row>
    <row r="129" spans="1:63">
      <c r="A129" s="178" t="str">
        <f t="shared" ref="A129:A136" si="19">A117</f>
        <v>EU-28</v>
      </c>
      <c r="AC129" s="181">
        <f>ExportsLogs!AD$21</f>
        <v>6.3082767900000001E-3</v>
      </c>
      <c r="AD129" s="181">
        <f>ExportsLogs!AE$21</f>
        <v>1.0559124E-2</v>
      </c>
      <c r="AE129" s="181">
        <f>ExportsLogs!AF$21</f>
        <v>3.0193007999999998E-3</v>
      </c>
      <c r="AF129" s="181">
        <f>ExportsLogs!AG$21</f>
        <v>2.7494947200000001E-2</v>
      </c>
      <c r="AG129" s="181">
        <f>ExportsLogs!AH$21</f>
        <v>0</v>
      </c>
      <c r="AH129" s="181">
        <f>ExportsLogs!AI$21</f>
        <v>3.1814125200000001E-2</v>
      </c>
      <c r="AI129" s="181">
        <f>ExportsLogs!AJ$21</f>
        <v>0</v>
      </c>
      <c r="AJ129" s="181">
        <f>ExportsLogs!AK$21</f>
        <v>3.7973814000000002E-2</v>
      </c>
      <c r="AK129" s="181">
        <f>ExportsLogs!AL$21</f>
        <v>0.17668867480000003</v>
      </c>
      <c r="AL129" s="181">
        <f>ExportsLogs!AM$21</f>
        <v>9.7536969200000004E-2</v>
      </c>
      <c r="AM129" s="181">
        <f>ExportsLogs!AN$21</f>
        <v>0</v>
      </c>
      <c r="AN129" s="181">
        <f>ExportsLogs!AO$21</f>
        <v>0</v>
      </c>
      <c r="AO129" s="181">
        <f>ExportsLogs!AP$21</f>
        <v>0</v>
      </c>
      <c r="AP129" s="181">
        <f>ExportsLogs!AQ$21</f>
        <v>0</v>
      </c>
      <c r="AQ129" s="181">
        <f>ExportsLogs!AR$21</f>
        <v>0</v>
      </c>
      <c r="AR129" s="181">
        <f>ExportsLogs!AS$21</f>
        <v>0.11235906499999999</v>
      </c>
      <c r="AS129" s="181">
        <f>ExportsLogs!AT$21</f>
        <v>6.2534315499999993E-2</v>
      </c>
      <c r="AT129" s="181">
        <f>ExportsLogs!AU$21</f>
        <v>2.4977666999999999E-2</v>
      </c>
      <c r="AU129" s="181">
        <f>ExportsLogs!AV$21</f>
        <v>0</v>
      </c>
      <c r="AV129" s="181">
        <f>ExportsLogs!AW$21</f>
        <v>0</v>
      </c>
      <c r="AW129" s="181">
        <f>ExportsLogs!AX$21</f>
        <v>0</v>
      </c>
      <c r="AX129" s="181">
        <f>ExportsLogs!AY$21</f>
        <v>0</v>
      </c>
      <c r="AY129" s="181">
        <f>ExportsLogs!AZ$21</f>
        <v>0</v>
      </c>
      <c r="AZ129" s="181">
        <f>ExportsLogs!BA$21</f>
        <v>0</v>
      </c>
      <c r="BA129" s="181">
        <f>ExportsLogs!BB$21</f>
        <v>0</v>
      </c>
      <c r="BB129" s="181">
        <f>ExportsLogs!BC$21</f>
        <v>0</v>
      </c>
      <c r="BD129" s="185">
        <f t="shared" ref="BD129:BJ136" si="20">AJ129/AJ$90</f>
        <v>6.7432588569530665E-5</v>
      </c>
      <c r="BE129" s="185">
        <f t="shared" si="20"/>
        <v>3.1793831595364083E-4</v>
      </c>
      <c r="BF129" s="185">
        <f t="shared" si="20"/>
        <v>2.6670920414064206E-4</v>
      </c>
      <c r="BG129" s="185">
        <f t="shared" si="20"/>
        <v>0</v>
      </c>
      <c r="BH129" s="185">
        <f t="shared" si="20"/>
        <v>0</v>
      </c>
      <c r="BI129" s="185">
        <f t="shared" si="20"/>
        <v>0</v>
      </c>
      <c r="BJ129" s="185">
        <f t="shared" si="20"/>
        <v>0</v>
      </c>
    </row>
    <row r="130" spans="1:63">
      <c r="A130" s="178" t="str">
        <f t="shared" si="19"/>
        <v xml:space="preserve">China </v>
      </c>
      <c r="AC130" s="181">
        <f>ExportsLogs!AD$11</f>
        <v>101.72129099999999</v>
      </c>
      <c r="AD130" s="181">
        <f>ExportsLogs!AE$11</f>
        <v>99.754999999999995</v>
      </c>
      <c r="AE130" s="181">
        <f>ExportsLogs!AF$11</f>
        <v>123.213673</v>
      </c>
      <c r="AF130" s="181">
        <f>ExportsLogs!AG$11</f>
        <v>154.88999999999999</v>
      </c>
      <c r="AG130" s="181">
        <f>ExportsLogs!AH$11</f>
        <v>169.40100000000001</v>
      </c>
      <c r="AH130" s="181">
        <f>ExportsLogs!AI$11</f>
        <v>270.51400000000001</v>
      </c>
      <c r="AI130" s="181">
        <f>ExportsLogs!AJ$11</f>
        <v>345.24608099999995</v>
      </c>
      <c r="AJ130" s="181">
        <f>ExportsLogs!AK$11</f>
        <v>414.75021399999997</v>
      </c>
      <c r="AK130" s="181">
        <f>ExportsLogs!AL$11</f>
        <v>413.29982400000006</v>
      </c>
      <c r="AL130" s="181">
        <f>ExportsLogs!AM$11</f>
        <v>274.52884599999999</v>
      </c>
      <c r="AM130" s="181">
        <f>ExportsLogs!AN$11</f>
        <v>477.942857</v>
      </c>
      <c r="AN130" s="181">
        <f>ExportsLogs!AO$11</f>
        <v>583.47619599999985</v>
      </c>
      <c r="AO130" s="181">
        <f>ExportsLogs!AP$11</f>
        <v>523.3403679999999</v>
      </c>
      <c r="AP130" s="181">
        <f>ExportsLogs!AQ$11</f>
        <v>624.72885999999994</v>
      </c>
      <c r="AQ130" s="181">
        <f>ExportsLogs!AR$11</f>
        <v>801.85339499999998</v>
      </c>
      <c r="AR130" s="181">
        <f>ExportsLogs!AS$11</f>
        <v>661.03557199999989</v>
      </c>
      <c r="AS130" s="181">
        <f>ExportsLogs!AT$11</f>
        <v>571.90717099999995</v>
      </c>
      <c r="AT130" s="181">
        <f>ExportsLogs!AU$11</f>
        <v>595.54214799999988</v>
      </c>
      <c r="AU130" s="181">
        <f>ExportsLogs!AV$11</f>
        <v>803.78152999999986</v>
      </c>
      <c r="AV130" s="181">
        <f>ExportsLogs!AW$11</f>
        <v>0</v>
      </c>
      <c r="AW130" s="181">
        <f>ExportsLogs!AX$11</f>
        <v>0</v>
      </c>
      <c r="AX130" s="181">
        <f>ExportsLogs!AY$11</f>
        <v>0</v>
      </c>
      <c r="AY130" s="181">
        <f>ExportsLogs!AZ$11</f>
        <v>0</v>
      </c>
      <c r="AZ130" s="181">
        <f>ExportsLogs!BA$11</f>
        <v>0</v>
      </c>
      <c r="BA130" s="181">
        <f>ExportsLogs!BB$11</f>
        <v>0</v>
      </c>
      <c r="BB130" s="181">
        <f>ExportsLogs!BC$11</f>
        <v>0</v>
      </c>
      <c r="BD130" s="185">
        <f t="shared" si="20"/>
        <v>0.73649911857120265</v>
      </c>
      <c r="BE130" s="185">
        <f t="shared" si="20"/>
        <v>0.74370273123184993</v>
      </c>
      <c r="BF130" s="185">
        <f t="shared" si="20"/>
        <v>0.75068326021256848</v>
      </c>
      <c r="BG130" s="185">
        <f t="shared" si="20"/>
        <v>0.78537022641909104</v>
      </c>
      <c r="BH130" s="185">
        <f t="shared" si="20"/>
        <v>0.75623272191588298</v>
      </c>
      <c r="BI130" s="185">
        <f t="shared" si="20"/>
        <v>0.77616903562038209</v>
      </c>
      <c r="BJ130" s="185">
        <f t="shared" si="20"/>
        <v>0.81700335536908131</v>
      </c>
    </row>
    <row r="131" spans="1:63">
      <c r="A131" s="178" t="str">
        <f t="shared" si="19"/>
        <v xml:space="preserve">India </v>
      </c>
      <c r="AC131" s="181">
        <f>ExportsLogs!AD$23</f>
        <v>0.24792700000000001</v>
      </c>
      <c r="AD131" s="181">
        <f>ExportsLogs!AE$23</f>
        <v>6.2540999999999999E-2</v>
      </c>
      <c r="AE131" s="181">
        <f>ExportsLogs!AF$23</f>
        <v>0</v>
      </c>
      <c r="AF131" s="181">
        <f>ExportsLogs!AG$23</f>
        <v>3.8758000000000001E-2</v>
      </c>
      <c r="AG131" s="181">
        <f>ExportsLogs!AH$23</f>
        <v>56.155739999999994</v>
      </c>
      <c r="AH131" s="181">
        <f>ExportsLogs!AI$23</f>
        <v>6.6863389999999994</v>
      </c>
      <c r="AI131" s="181">
        <f>ExportsLogs!AJ$23</f>
        <v>15.319443999999999</v>
      </c>
      <c r="AJ131" s="181">
        <f>ExportsLogs!AK$23</f>
        <v>31.50563</v>
      </c>
      <c r="AK131" s="181">
        <f>ExportsLogs!AL$23</f>
        <v>44.014573999999996</v>
      </c>
      <c r="AL131" s="181">
        <f>ExportsLogs!AM$23</f>
        <v>31.725625999999998</v>
      </c>
      <c r="AM131" s="181">
        <f>ExportsLogs!AN$23</f>
        <v>59.472927999999996</v>
      </c>
      <c r="AN131" s="181">
        <f>ExportsLogs!AO$23</f>
        <v>63.554251999999998</v>
      </c>
      <c r="AO131" s="181">
        <f>ExportsLogs!AP$23</f>
        <v>35.815571999999996</v>
      </c>
      <c r="AP131" s="181">
        <f>ExportsLogs!AQ$23</f>
        <v>54.38832</v>
      </c>
      <c r="AQ131" s="181">
        <f>ExportsLogs!AR$23</f>
        <v>107.896839</v>
      </c>
      <c r="AR131" s="181">
        <f>ExportsLogs!AS$23</f>
        <v>101.892701</v>
      </c>
      <c r="AS131" s="181">
        <f>ExportsLogs!AT$23</f>
        <v>64.132243000000003</v>
      </c>
      <c r="AT131" s="181">
        <f>ExportsLogs!AU$23</f>
        <v>59.409284</v>
      </c>
      <c r="AU131" s="181">
        <f>ExportsLogs!AV$23</f>
        <v>41.58</v>
      </c>
      <c r="AV131" s="181">
        <f>ExportsLogs!AW$23</f>
        <v>0</v>
      </c>
      <c r="AW131" s="181">
        <f>ExportsLogs!AX$23</f>
        <v>0</v>
      </c>
      <c r="AX131" s="181">
        <f>ExportsLogs!AY$23</f>
        <v>0</v>
      </c>
      <c r="AY131" s="181">
        <f>ExportsLogs!AZ$23</f>
        <v>0</v>
      </c>
      <c r="AZ131" s="181">
        <f>ExportsLogs!BA$23</f>
        <v>0</v>
      </c>
      <c r="BA131" s="181">
        <f>ExportsLogs!BB$23</f>
        <v>0</v>
      </c>
      <c r="BB131" s="181">
        <f>ExportsLogs!BC$23</f>
        <v>0</v>
      </c>
      <c r="BD131" s="185">
        <f t="shared" si="20"/>
        <v>5.5946610614721566E-2</v>
      </c>
      <c r="BE131" s="185">
        <f t="shared" si="20"/>
        <v>7.9200998880189125E-2</v>
      </c>
      <c r="BF131" s="185">
        <f t="shared" si="20"/>
        <v>8.6751890393203454E-2</v>
      </c>
      <c r="BG131" s="185">
        <f t="shared" si="20"/>
        <v>9.7727722561541067E-2</v>
      </c>
      <c r="BH131" s="185">
        <f t="shared" si="20"/>
        <v>8.2371492288415421E-2</v>
      </c>
      <c r="BI131" s="185">
        <f t="shared" si="20"/>
        <v>5.3118275751723329E-2</v>
      </c>
      <c r="BJ131" s="185">
        <f t="shared" si="20"/>
        <v>7.1127560735528242E-2</v>
      </c>
    </row>
    <row r="132" spans="1:63">
      <c r="A132" s="178" t="str">
        <f t="shared" si="19"/>
        <v xml:space="preserve">Japan </v>
      </c>
      <c r="AC132" s="181">
        <f>ExportsLogs!AD$13</f>
        <v>94.406910764816814</v>
      </c>
      <c r="AD132" s="181">
        <f>ExportsLogs!AE$13</f>
        <v>47.968840331247698</v>
      </c>
      <c r="AE132" s="181">
        <f>ExportsLogs!AF$13</f>
        <v>44.236314958495683</v>
      </c>
      <c r="AF132" s="181">
        <f>ExportsLogs!AG$13</f>
        <v>46.492743217530737</v>
      </c>
      <c r="AG132" s="181">
        <f>ExportsLogs!AH$13</f>
        <v>42.970027717941093</v>
      </c>
      <c r="AH132" s="181">
        <f>ExportsLogs!AI$13</f>
        <v>35.36623115601023</v>
      </c>
      <c r="AI132" s="181">
        <f>ExportsLogs!AJ$13</f>
        <v>30.710228719353513</v>
      </c>
      <c r="AJ132" s="181">
        <f>ExportsLogs!AK$13</f>
        <v>31.787279258914726</v>
      </c>
      <c r="AK132" s="181">
        <f>ExportsLogs!AL$13</f>
        <v>18.457994901935063</v>
      </c>
      <c r="AL132" s="181">
        <f>ExportsLogs!AM$13</f>
        <v>7.1969068896731621</v>
      </c>
      <c r="AM132" s="181">
        <f>ExportsLogs!AN$13</f>
        <v>11.948361539628472</v>
      </c>
      <c r="AN132" s="181">
        <f>ExportsLogs!AO$13</f>
        <v>29.020644418310095</v>
      </c>
      <c r="AO132" s="181">
        <f>ExportsLogs!AP$13</f>
        <v>15.270800342395049</v>
      </c>
      <c r="AP132" s="181">
        <f>ExportsLogs!AQ$13</f>
        <v>15.392103634970839</v>
      </c>
      <c r="AQ132" s="181">
        <f>ExportsLogs!AR$13</f>
        <v>7.6569171259972011</v>
      </c>
      <c r="AR132" s="181">
        <f>ExportsLogs!AS$13</f>
        <v>8.9709400061623974</v>
      </c>
      <c r="AS132" s="181">
        <f>ExportsLogs!AT$13</f>
        <v>9.5879582383425301</v>
      </c>
      <c r="AT132" s="181">
        <f>ExportsLogs!AU$13</f>
        <v>6.8576669093384295</v>
      </c>
      <c r="AU132" s="181">
        <f>ExportsLogs!AV$13</f>
        <v>24.382392360932656</v>
      </c>
      <c r="AV132" s="181">
        <f>ExportsLogs!AW$13</f>
        <v>0</v>
      </c>
      <c r="AW132" s="181">
        <f>ExportsLogs!AX$13</f>
        <v>0</v>
      </c>
      <c r="AX132" s="181">
        <f>ExportsLogs!AY$13</f>
        <v>0</v>
      </c>
      <c r="AY132" s="181">
        <f>ExportsLogs!AZ$13</f>
        <v>0</v>
      </c>
      <c r="AZ132" s="181">
        <f>ExportsLogs!BA$13</f>
        <v>0</v>
      </c>
      <c r="BA132" s="181">
        <f>ExportsLogs!BB$13</f>
        <v>0</v>
      </c>
      <c r="BB132" s="181">
        <f>ExportsLogs!BC$13</f>
        <v>0</v>
      </c>
      <c r="BD132" s="185">
        <f t="shared" si="20"/>
        <v>5.6446753650059286E-2</v>
      </c>
      <c r="BE132" s="185">
        <f t="shared" si="20"/>
        <v>3.3213808534388989E-2</v>
      </c>
      <c r="BF132" s="185">
        <f t="shared" si="20"/>
        <v>1.9679525871704375E-2</v>
      </c>
      <c r="BG132" s="185">
        <f t="shared" si="20"/>
        <v>1.9633910770456755E-2</v>
      </c>
      <c r="BH132" s="185">
        <f t="shared" si="20"/>
        <v>3.7613121273265493E-2</v>
      </c>
      <c r="BI132" s="185">
        <f t="shared" si="20"/>
        <v>2.2648209654081507E-2</v>
      </c>
      <c r="BJ132" s="185">
        <f t="shared" si="20"/>
        <v>2.0129373110696069E-2</v>
      </c>
    </row>
    <row r="133" spans="1:63">
      <c r="A133" s="178" t="str">
        <f t="shared" si="19"/>
        <v xml:space="preserve">South Korea </v>
      </c>
      <c r="AC133" s="181">
        <f>ExportsLogs!AD$16</f>
        <v>38.034000000000006</v>
      </c>
      <c r="AD133" s="181">
        <f>ExportsLogs!AE$16</f>
        <v>24.641384999999996</v>
      </c>
      <c r="AE133" s="181">
        <f>ExportsLogs!AF$16</f>
        <v>18.128964</v>
      </c>
      <c r="AF133" s="181">
        <f>ExportsLogs!AG$16</f>
        <v>17.160881</v>
      </c>
      <c r="AG133" s="181">
        <f>ExportsLogs!AH$16</f>
        <v>20.431000000000001</v>
      </c>
      <c r="AH133" s="181">
        <f>ExportsLogs!AI$16</f>
        <v>14.031000000000002</v>
      </c>
      <c r="AI133" s="181">
        <f>ExportsLogs!AJ$16</f>
        <v>13.308000000000002</v>
      </c>
      <c r="AJ133" s="181">
        <f>ExportsLogs!AK$16</f>
        <v>12.504999999999999</v>
      </c>
      <c r="AK133" s="181">
        <f>ExportsLogs!AL$16</f>
        <v>11.179</v>
      </c>
      <c r="AL133" s="181">
        <f>ExportsLogs!AM$16</f>
        <v>13.457000000000001</v>
      </c>
      <c r="AM133" s="181">
        <f>ExportsLogs!AN$16</f>
        <v>15.481</v>
      </c>
      <c r="AN133" s="181">
        <f>ExportsLogs!AO$16</f>
        <v>20.065000000000001</v>
      </c>
      <c r="AO133" s="181">
        <f>ExportsLogs!AP$16</f>
        <v>21.913</v>
      </c>
      <c r="AP133" s="181">
        <f>ExportsLogs!AQ$16</f>
        <v>16.998999999999999</v>
      </c>
      <c r="AQ133" s="181">
        <f>ExportsLogs!AR$16</f>
        <v>18.525717999999998</v>
      </c>
      <c r="AR133" s="181">
        <f>ExportsLogs!AS$16</f>
        <v>17.053000000000001</v>
      </c>
      <c r="AS133" s="181">
        <f>ExportsLogs!AT$16</f>
        <v>15.632</v>
      </c>
      <c r="AT133" s="181">
        <f>ExportsLogs!AU$16</f>
        <v>11.84</v>
      </c>
      <c r="AU133" s="181">
        <f>ExportsLogs!AV$16</f>
        <v>10.449</v>
      </c>
      <c r="AV133" s="181">
        <f>ExportsLogs!AW$16</f>
        <v>0</v>
      </c>
      <c r="AW133" s="181">
        <f>ExportsLogs!AX$16</f>
        <v>0</v>
      </c>
      <c r="AX133" s="181">
        <f>ExportsLogs!AY$16</f>
        <v>0</v>
      </c>
      <c r="AY133" s="181">
        <f>ExportsLogs!AZ$16</f>
        <v>0</v>
      </c>
      <c r="AZ133" s="181">
        <f>ExportsLogs!BA$16</f>
        <v>0</v>
      </c>
      <c r="BA133" s="181">
        <f>ExportsLogs!BB$16</f>
        <v>0</v>
      </c>
      <c r="BB133" s="181">
        <f>ExportsLogs!BC$16</f>
        <v>0</v>
      </c>
      <c r="BD133" s="185">
        <f t="shared" si="20"/>
        <v>2.2205947500084689E-2</v>
      </c>
      <c r="BE133" s="185">
        <f t="shared" si="20"/>
        <v>2.0115790885119878E-2</v>
      </c>
      <c r="BF133" s="185">
        <f t="shared" si="20"/>
        <v>3.6797388616424433E-2</v>
      </c>
      <c r="BG133" s="185">
        <f t="shared" si="20"/>
        <v>2.5438849638867913E-2</v>
      </c>
      <c r="BH133" s="185">
        <f t="shared" si="20"/>
        <v>2.6005875936783197E-2</v>
      </c>
      <c r="BI133" s="185">
        <f t="shared" si="20"/>
        <v>3.2499293227747791E-2</v>
      </c>
      <c r="BJ133" s="185">
        <f t="shared" si="20"/>
        <v>2.2230828327538789E-2</v>
      </c>
    </row>
    <row r="134" spans="1:63">
      <c r="A134" s="178" t="str">
        <f t="shared" si="19"/>
        <v xml:space="preserve">Thailand </v>
      </c>
      <c r="AC134" s="181">
        <f>ExportsLogs!AD$18</f>
        <v>1.6240000000000001</v>
      </c>
      <c r="AD134" s="181">
        <f>ExportsLogs!AE$18</f>
        <v>0</v>
      </c>
      <c r="AE134" s="181">
        <f>ExportsLogs!AF$18</f>
        <v>2.8679999999999999</v>
      </c>
      <c r="AF134" s="181">
        <f>ExportsLogs!AG$18</f>
        <v>3.66</v>
      </c>
      <c r="AG134" s="181">
        <f>ExportsLogs!AH$18</f>
        <v>3.73</v>
      </c>
      <c r="AH134" s="181">
        <f>ExportsLogs!AI$18</f>
        <v>9.3710876028211612</v>
      </c>
      <c r="AI134" s="181">
        <f>ExportsLogs!AJ$18</f>
        <v>4.7732026334988751</v>
      </c>
      <c r="AJ134" s="181">
        <f>ExportsLogs!AK$18</f>
        <v>4.6573475058330036</v>
      </c>
      <c r="AK134" s="181">
        <f>ExportsLogs!AL$18</f>
        <v>7.2838601783290056</v>
      </c>
      <c r="AL134" s="181">
        <f>ExportsLogs!AM$18</f>
        <v>2.1489626945545357</v>
      </c>
      <c r="AM134" s="181">
        <f>ExportsLogs!AN$18</f>
        <v>0.20811414702313091</v>
      </c>
      <c r="AN134" s="181">
        <f>ExportsLogs!AO$18</f>
        <v>1.7596363111717856</v>
      </c>
      <c r="AO134" s="181">
        <f>ExportsLogs!AP$18</f>
        <v>3.484397368944069</v>
      </c>
      <c r="AP134" s="181">
        <f>ExportsLogs!AQ$18</f>
        <v>0</v>
      </c>
      <c r="AQ134" s="181">
        <f>ExportsLogs!AR$18</f>
        <v>0</v>
      </c>
      <c r="AR134" s="181">
        <f>ExportsLogs!AS$18</f>
        <v>0</v>
      </c>
      <c r="AS134" s="181">
        <f>ExportsLogs!AT$18</f>
        <v>0</v>
      </c>
      <c r="AT134" s="181">
        <f>ExportsLogs!AU$18</f>
        <v>1.8385217324849535E-2</v>
      </c>
      <c r="AU134" s="181">
        <f>ExportsLogs!AV$18</f>
        <v>0</v>
      </c>
      <c r="AV134" s="181">
        <f>ExportsLogs!AW$18</f>
        <v>0</v>
      </c>
      <c r="AW134" s="181">
        <f>ExportsLogs!AX$18</f>
        <v>0</v>
      </c>
      <c r="AX134" s="181">
        <f>ExportsLogs!AY$18</f>
        <v>0</v>
      </c>
      <c r="AY134" s="181">
        <f>ExportsLogs!AZ$18</f>
        <v>0</v>
      </c>
      <c r="AZ134" s="181">
        <f>ExportsLogs!BA$18</f>
        <v>0</v>
      </c>
      <c r="BA134" s="181">
        <f>ExportsLogs!BB$18</f>
        <v>0</v>
      </c>
      <c r="BB134" s="181">
        <f>ExportsLogs!BC$18</f>
        <v>0</v>
      </c>
      <c r="BD134" s="185">
        <f t="shared" si="20"/>
        <v>8.2703569935368287E-3</v>
      </c>
      <c r="BE134" s="185">
        <f t="shared" si="20"/>
        <v>1.3106772357430742E-2</v>
      </c>
      <c r="BF134" s="185">
        <f t="shared" si="20"/>
        <v>5.8762142672008503E-3</v>
      </c>
      <c r="BG134" s="185">
        <f t="shared" si="20"/>
        <v>3.4197949059122006E-4</v>
      </c>
      <c r="BH134" s="185">
        <f t="shared" si="20"/>
        <v>2.2806321257010861E-3</v>
      </c>
      <c r="BI134" s="185">
        <f t="shared" si="20"/>
        <v>5.1677292846851733E-3</v>
      </c>
      <c r="BJ134" s="185">
        <f t="shared" si="20"/>
        <v>0</v>
      </c>
      <c r="BK134" s="166"/>
    </row>
    <row r="135" spans="1:63">
      <c r="A135" s="178" t="str">
        <f t="shared" si="19"/>
        <v xml:space="preserve">Vietnam </v>
      </c>
      <c r="AB135" s="181"/>
      <c r="AC135" s="181">
        <f>ExportsLogs!AD$19</f>
        <v>0</v>
      </c>
      <c r="AD135" s="181">
        <f>ExportsLogs!AE$19</f>
        <v>1.3633029999999999</v>
      </c>
      <c r="AE135" s="181">
        <f>ExportsLogs!AF$19</f>
        <v>0</v>
      </c>
      <c r="AF135" s="181">
        <f>ExportsLogs!AG$19</f>
        <v>9.158123999999999</v>
      </c>
      <c r="AG135" s="181">
        <f>ExportsLogs!AH$19</f>
        <v>18.300920999999999</v>
      </c>
      <c r="AH135" s="181">
        <f>ExportsLogs!AI$19</f>
        <v>18.931080999999999</v>
      </c>
      <c r="AI135" s="181">
        <f>ExportsLogs!AJ$19</f>
        <v>9.4684010000000001</v>
      </c>
      <c r="AJ135" s="181">
        <f>ExportsLogs!AK$19</f>
        <v>19.870480000000001</v>
      </c>
      <c r="AK135" s="181">
        <f>ExportsLogs!AL$19</f>
        <v>18.484127000000001</v>
      </c>
      <c r="AL135" s="181">
        <f>ExportsLogs!AM$19</f>
        <v>9.0871040000000001</v>
      </c>
      <c r="AM135" s="181">
        <f>ExportsLogs!AN$19</f>
        <v>9.3611500000000003</v>
      </c>
      <c r="AN135" s="181">
        <f>ExportsLogs!AO$19</f>
        <v>16.448421</v>
      </c>
      <c r="AO135" s="181">
        <f>ExportsLogs!AP$19</f>
        <v>15.104996</v>
      </c>
      <c r="AP135" s="181">
        <f>ExportsLogs!AQ$19</f>
        <v>12.137578999999999</v>
      </c>
      <c r="AQ135" s="181">
        <f>ExportsLogs!AR$19</f>
        <v>12.781599</v>
      </c>
      <c r="AR135" s="181">
        <f>ExportsLogs!AS$19</f>
        <v>17.964096999999999</v>
      </c>
      <c r="AS135" s="181">
        <f>ExportsLogs!AT$19</f>
        <v>31.141894999999998</v>
      </c>
      <c r="AT135" s="181">
        <f>ExportsLogs!AU$19</f>
        <v>23.353607</v>
      </c>
      <c r="AU135" s="181">
        <f>ExportsLogs!AV$19</f>
        <v>0</v>
      </c>
      <c r="AV135" s="181">
        <f>ExportsLogs!AW$19</f>
        <v>0</v>
      </c>
      <c r="AW135" s="181">
        <f>ExportsLogs!AX$19</f>
        <v>0</v>
      </c>
      <c r="AX135" s="181">
        <f>ExportsLogs!AY$19</f>
        <v>0</v>
      </c>
      <c r="AY135" s="181">
        <f>ExportsLogs!AZ$19</f>
        <v>0</v>
      </c>
      <c r="AZ135" s="181">
        <f>ExportsLogs!BA$19</f>
        <v>0</v>
      </c>
      <c r="BA135" s="181">
        <f>ExportsLogs!BB$19</f>
        <v>0</v>
      </c>
      <c r="BB135" s="181">
        <f>ExportsLogs!BC$19</f>
        <v>0</v>
      </c>
      <c r="BD135" s="185">
        <f t="shared" si="20"/>
        <v>3.5285312729426858E-2</v>
      </c>
      <c r="BE135" s="185">
        <f t="shared" si="20"/>
        <v>3.3260831328920139E-2</v>
      </c>
      <c r="BF135" s="185">
        <f t="shared" si="20"/>
        <v>2.4848160606811689E-2</v>
      </c>
      <c r="BG135" s="185">
        <f t="shared" si="20"/>
        <v>1.5382526147980644E-2</v>
      </c>
      <c r="BH135" s="185">
        <f t="shared" si="20"/>
        <v>2.1318494686368275E-2</v>
      </c>
      <c r="BI135" s="185">
        <f t="shared" si="20"/>
        <v>2.2402304303744694E-2</v>
      </c>
      <c r="BJ135" s="185">
        <f t="shared" si="20"/>
        <v>1.5873194603267245E-2</v>
      </c>
      <c r="BK135" s="166"/>
    </row>
    <row r="136" spans="1:63">
      <c r="A136" s="186" t="str">
        <f t="shared" si="19"/>
        <v>Others</v>
      </c>
      <c r="AC136" s="181">
        <f t="shared" ref="AC136:BB136" si="21">AC115-SUM(AC129:AC135)</f>
        <v>15.126669790585993</v>
      </c>
      <c r="AD136" s="181">
        <f t="shared" si="21"/>
        <v>6.7470738047337306</v>
      </c>
      <c r="AE136" s="181">
        <f t="shared" si="21"/>
        <v>13.516075999999998</v>
      </c>
      <c r="AF136" s="181">
        <f t="shared" si="21"/>
        <v>6.5506380000000206</v>
      </c>
      <c r="AG136" s="181">
        <f t="shared" si="21"/>
        <v>9.2536800000000312</v>
      </c>
      <c r="AH136" s="181">
        <f t="shared" si="21"/>
        <v>8.108791342115353</v>
      </c>
      <c r="AI136" s="181">
        <f t="shared" si="21"/>
        <v>6.6647785616847841</v>
      </c>
      <c r="AJ136" s="181">
        <f t="shared" si="21"/>
        <v>10.902487145598911</v>
      </c>
      <c r="AK136" s="181">
        <f t="shared" si="21"/>
        <v>8.2324168084552412</v>
      </c>
      <c r="AL136" s="181">
        <f t="shared" si="21"/>
        <v>4.2784330176647245</v>
      </c>
      <c r="AM136" s="181">
        <f t="shared" si="21"/>
        <v>11.63584805069479</v>
      </c>
      <c r="AN136" s="181">
        <f t="shared" si="21"/>
        <v>26.50105191962075</v>
      </c>
      <c r="AO136" s="181">
        <f t="shared" si="21"/>
        <v>34.632624288613442</v>
      </c>
      <c r="AP136" s="181">
        <f t="shared" si="21"/>
        <v>14.019003999999995</v>
      </c>
      <c r="AQ136" s="181">
        <f t="shared" si="21"/>
        <v>17.796704000000091</v>
      </c>
      <c r="AR136" s="181">
        <f t="shared" si="21"/>
        <v>15.042265000000043</v>
      </c>
      <c r="AS136" s="181">
        <f t="shared" si="21"/>
        <v>9.9900560000000951</v>
      </c>
      <c r="AT136" s="181">
        <f t="shared" si="21"/>
        <v>7.4206980000000158</v>
      </c>
      <c r="AU136" s="181">
        <f t="shared" si="21"/>
        <v>4.3999999999999773</v>
      </c>
      <c r="AV136" s="181">
        <f t="shared" si="21"/>
        <v>0</v>
      </c>
      <c r="AW136" s="181">
        <f t="shared" si="21"/>
        <v>0</v>
      </c>
      <c r="AX136" s="181">
        <f t="shared" si="21"/>
        <v>0</v>
      </c>
      <c r="AY136" s="181">
        <f t="shared" si="21"/>
        <v>0</v>
      </c>
      <c r="AZ136" s="181">
        <f t="shared" si="21"/>
        <v>0</v>
      </c>
      <c r="BA136" s="181">
        <f t="shared" si="21"/>
        <v>0</v>
      </c>
      <c r="BB136" s="181">
        <f t="shared" si="21"/>
        <v>0</v>
      </c>
      <c r="BD136" s="185">
        <f t="shared" si="20"/>
        <v>1.9360260469853466E-2</v>
      </c>
      <c r="BE136" s="185">
        <f t="shared" si="20"/>
        <v>1.4813630467665409E-2</v>
      </c>
      <c r="BF136" s="185">
        <f t="shared" si="20"/>
        <v>1.1699127771446114E-2</v>
      </c>
      <c r="BG136" s="185">
        <f t="shared" si="20"/>
        <v>1.9120379108735808E-2</v>
      </c>
      <c r="BH136" s="185">
        <f t="shared" si="20"/>
        <v>3.4347523967899696E-2</v>
      </c>
      <c r="BI136" s="185">
        <f t="shared" si="20"/>
        <v>5.1363839364855036E-2</v>
      </c>
      <c r="BJ136" s="185">
        <f t="shared" si="20"/>
        <v>1.8333670877526884E-2</v>
      </c>
    </row>
    <row r="138" spans="1:63" ht="13">
      <c r="A138" s="179" t="s">
        <v>62</v>
      </c>
    </row>
    <row r="139" spans="1:63" ht="13">
      <c r="A139" s="179"/>
      <c r="B139" s="238" t="s">
        <v>72</v>
      </c>
      <c r="C139" s="238"/>
      <c r="D139" s="238"/>
      <c r="E139" s="238"/>
      <c r="F139" s="238"/>
      <c r="G139" s="238"/>
      <c r="H139" s="238"/>
      <c r="I139" s="238"/>
      <c r="J139" s="238"/>
      <c r="K139" s="238"/>
      <c r="L139" s="238"/>
      <c r="M139" s="238"/>
      <c r="N139" s="238"/>
      <c r="O139" s="238"/>
      <c r="P139" s="238"/>
      <c r="Q139" s="238"/>
      <c r="R139" s="238"/>
      <c r="S139" s="238"/>
      <c r="T139" s="238"/>
      <c r="U139" s="238"/>
      <c r="V139" s="238"/>
      <c r="W139" s="238"/>
      <c r="X139" s="238"/>
      <c r="Y139" s="238"/>
      <c r="Z139" s="238"/>
      <c r="AA139" s="238"/>
      <c r="AC139" s="238" t="s">
        <v>73</v>
      </c>
      <c r="AD139" s="238"/>
      <c r="AE139" s="238"/>
      <c r="AF139" s="238"/>
      <c r="AG139" s="238"/>
      <c r="AH139" s="238"/>
      <c r="AI139" s="238"/>
      <c r="AJ139" s="238"/>
      <c r="AK139" s="238"/>
      <c r="AL139" s="238"/>
      <c r="AM139" s="238"/>
      <c r="AN139" s="238"/>
      <c r="AO139" s="238"/>
      <c r="AP139" s="238"/>
      <c r="AQ139" s="238"/>
      <c r="AR139" s="238"/>
      <c r="AS139" s="238"/>
      <c r="AT139" s="238"/>
      <c r="AU139" s="238"/>
      <c r="AV139" s="238"/>
      <c r="AW139" s="238"/>
      <c r="AX139" s="238"/>
      <c r="AY139" s="238"/>
      <c r="AZ139" s="238"/>
      <c r="BA139" s="238"/>
      <c r="BB139" s="238"/>
    </row>
    <row r="140" spans="1:63" ht="13">
      <c r="A140" s="179"/>
      <c r="B140" s="187">
        <f>ExportsSawnwood!C$6</f>
        <v>2.5457738999999993E-2</v>
      </c>
      <c r="C140" s="187">
        <f>ExportsSawnwood!D$6</f>
        <v>2.5457738999999993E-2</v>
      </c>
      <c r="D140" s="187">
        <f>ExportsSawnwood!E$6</f>
        <v>3.0919466249999993E-2</v>
      </c>
      <c r="E140" s="187">
        <f>ExportsSawnwood!F$6</f>
        <v>2.9476579632258061E-2</v>
      </c>
      <c r="F140" s="187">
        <f>ExportsSawnwood!G$6</f>
        <v>4.380152926451613E-2</v>
      </c>
      <c r="G140" s="187">
        <f>ExportsSawnwood!H$6</f>
        <v>4.7884116387096762E-2</v>
      </c>
      <c r="H140" s="187">
        <f>ExportsSawnwood!I$6</f>
        <v>4.8483515662820074E-2</v>
      </c>
      <c r="I140" s="187">
        <f>ExportsSawnwood!J$6</f>
        <v>4.760577742334194E-2</v>
      </c>
      <c r="J140" s="187">
        <f>ExportsSawnwood!K$6</f>
        <v>4.3383949575922794E-2</v>
      </c>
      <c r="K140" s="187">
        <f>ExportsSawnwood!L$6</f>
        <v>2.8230304266666662E-2</v>
      </c>
      <c r="L140" s="187">
        <f>ExportsSawnwood!M$6</f>
        <v>2.6844187666666665E-2</v>
      </c>
      <c r="M140" s="187">
        <f>ExportsSawnwood!N$6</f>
        <v>3.2877996400000005E-2</v>
      </c>
      <c r="N140" s="187">
        <f>ExportsSawnwood!O$6</f>
        <v>2.0945958426666664E-2</v>
      </c>
      <c r="O140" s="187">
        <f>ExportsSawnwood!P$6</f>
        <v>3.51824883111111E-2</v>
      </c>
      <c r="P140" s="187">
        <f>ExportsSawnwood!Q$6</f>
        <v>2.7079756093520764E-2</v>
      </c>
      <c r="Q140" s="187">
        <f>ExportsSawnwood!R$6</f>
        <v>3.0429725164317415E-2</v>
      </c>
      <c r="R140" s="187">
        <f>ExportsSawnwood!S$6</f>
        <v>3.3441091254199681E-2</v>
      </c>
      <c r="S140" s="187">
        <f>ExportsSawnwood!T$6</f>
        <v>3.1765161777306768E-2</v>
      </c>
      <c r="T140" s="187">
        <f>ExportsSawnwood!U$6</f>
        <v>9.5984087725274701E-3</v>
      </c>
      <c r="U140" s="187">
        <f>ExportsSawnwood!V$6</f>
        <v>6.7479999999999998E-5</v>
      </c>
      <c r="V140" s="187">
        <f>ExportsSawnwood!W$6</f>
        <v>6.7479999999999998E-5</v>
      </c>
      <c r="W140" s="187">
        <f>ExportsSawnwood!X$6</f>
        <v>6.7479999999999998E-5</v>
      </c>
      <c r="X140" s="187">
        <f>ExportsSawnwood!Y$6</f>
        <v>6.7479999999999998E-5</v>
      </c>
      <c r="Y140" s="187">
        <f>ExportsSawnwood!Z$6</f>
        <v>6.7479999999999998E-5</v>
      </c>
      <c r="Z140" s="187">
        <f>ExportsSawnwood!AA$6</f>
        <v>6.7479999999999998E-5</v>
      </c>
      <c r="AA140" s="187">
        <f>ExportsSawnwood!AB$6</f>
        <v>6.7479999999999998E-5</v>
      </c>
      <c r="AC140" s="181">
        <f>ExportsSawnwood!AD$6</f>
        <v>10.956551198465863</v>
      </c>
      <c r="AD140" s="181">
        <f>ExportsSawnwood!AE$6</f>
        <v>11.358522474848673</v>
      </c>
      <c r="AE140" s="181">
        <f>ExportsSawnwood!AF$6</f>
        <v>11.535414570219617</v>
      </c>
      <c r="AF140" s="181">
        <f>ExportsSawnwood!AG$6</f>
        <v>14.476812482561197</v>
      </c>
      <c r="AG140" s="181">
        <f>ExportsSawnwood!AH$6</f>
        <v>16.39072694845418</v>
      </c>
      <c r="AH140" s="181">
        <f>ExportsSawnwood!AI$6</f>
        <v>19.462656717287974</v>
      </c>
      <c r="AI140" s="181">
        <f>ExportsSawnwood!AJ$6</f>
        <v>22.028785222135173</v>
      </c>
      <c r="AJ140" s="181">
        <f>ExportsSawnwood!AK$6</f>
        <v>23.07612246169429</v>
      </c>
      <c r="AK140" s="181">
        <f>ExportsSawnwood!AL$6</f>
        <v>22.372673899682258</v>
      </c>
      <c r="AL140" s="181">
        <f>ExportsSawnwood!AM$6</f>
        <v>17.048473615669568</v>
      </c>
      <c r="AM140" s="181">
        <f>ExportsSawnwood!AN$6</f>
        <v>16.852459144839603</v>
      </c>
      <c r="AN140" s="181">
        <f>ExportsSawnwood!AO$6</f>
        <v>18.165675053409419</v>
      </c>
      <c r="AO140" s="181">
        <f>ExportsSawnwood!AP$6</f>
        <v>14.410305769247463</v>
      </c>
      <c r="AP140" s="181">
        <f>ExportsSawnwood!AQ$6</f>
        <v>16.492684301724708</v>
      </c>
      <c r="AQ140" s="181">
        <f>ExportsSawnwood!AR$6</f>
        <v>12.034119758197768</v>
      </c>
      <c r="AR140" s="181">
        <f>ExportsSawnwood!AS$6</f>
        <v>11.982981265844028</v>
      </c>
      <c r="AS140" s="181">
        <f>ExportsSawnwood!AT$6</f>
        <v>12.289918259482082</v>
      </c>
      <c r="AT140" s="181">
        <f>ExportsSawnwood!AU$6</f>
        <v>10.944002487018428</v>
      </c>
      <c r="AU140" s="181">
        <f>ExportsSawnwood!AV$6</f>
        <v>5.5692243886066466</v>
      </c>
      <c r="AV140" s="181">
        <f>ExportsSawnwood!AW$6</f>
        <v>0</v>
      </c>
      <c r="AW140" s="181">
        <f>ExportsSawnwood!AX$6</f>
        <v>0</v>
      </c>
      <c r="AX140" s="181">
        <f>ExportsSawnwood!AY$6</f>
        <v>0</v>
      </c>
      <c r="AY140" s="181">
        <f>ExportsSawnwood!AZ$6</f>
        <v>0</v>
      </c>
      <c r="AZ140" s="181">
        <f>ExportsSawnwood!BA$6</f>
        <v>0</v>
      </c>
      <c r="BA140" s="181">
        <f>ExportsSawnwood!BB$6</f>
        <v>0</v>
      </c>
      <c r="BB140" s="181">
        <f>ExportsSawnwood!BC$6</f>
        <v>0</v>
      </c>
      <c r="BC140" s="181"/>
    </row>
    <row r="141" spans="1:63">
      <c r="B141" s="178">
        <v>2000</v>
      </c>
      <c r="C141" s="178">
        <f>1+B141</f>
        <v>2001</v>
      </c>
      <c r="D141" s="178">
        <f t="shared" ref="D141:AA141" si="22">1+C141</f>
        <v>2002</v>
      </c>
      <c r="E141" s="178">
        <f t="shared" si="22"/>
        <v>2003</v>
      </c>
      <c r="F141" s="178">
        <f t="shared" si="22"/>
        <v>2004</v>
      </c>
      <c r="G141" s="178">
        <f t="shared" si="22"/>
        <v>2005</v>
      </c>
      <c r="H141" s="178">
        <f t="shared" si="22"/>
        <v>2006</v>
      </c>
      <c r="I141" s="178">
        <f t="shared" si="22"/>
        <v>2007</v>
      </c>
      <c r="J141" s="178">
        <f t="shared" si="22"/>
        <v>2008</v>
      </c>
      <c r="K141" s="178">
        <f t="shared" si="22"/>
        <v>2009</v>
      </c>
      <c r="L141" s="178">
        <f t="shared" si="22"/>
        <v>2010</v>
      </c>
      <c r="M141" s="178">
        <f t="shared" si="22"/>
        <v>2011</v>
      </c>
      <c r="N141" s="178">
        <f t="shared" si="22"/>
        <v>2012</v>
      </c>
      <c r="O141" s="178">
        <f t="shared" si="22"/>
        <v>2013</v>
      </c>
      <c r="P141" s="178">
        <f t="shared" si="22"/>
        <v>2014</v>
      </c>
      <c r="Q141" s="178">
        <f t="shared" si="22"/>
        <v>2015</v>
      </c>
      <c r="R141" s="178">
        <f t="shared" si="22"/>
        <v>2016</v>
      </c>
      <c r="S141" s="178">
        <f t="shared" si="22"/>
        <v>2017</v>
      </c>
      <c r="T141" s="178">
        <f t="shared" si="22"/>
        <v>2018</v>
      </c>
      <c r="U141" s="178">
        <f t="shared" si="22"/>
        <v>2019</v>
      </c>
      <c r="V141" s="178">
        <f t="shared" si="22"/>
        <v>2020</v>
      </c>
      <c r="W141" s="178">
        <f t="shared" si="22"/>
        <v>2021</v>
      </c>
      <c r="X141" s="178">
        <f t="shared" si="22"/>
        <v>2022</v>
      </c>
      <c r="Y141" s="178">
        <f t="shared" si="22"/>
        <v>2023</v>
      </c>
      <c r="Z141" s="178">
        <f t="shared" si="22"/>
        <v>2024</v>
      </c>
      <c r="AA141" s="178">
        <f t="shared" si="22"/>
        <v>2025</v>
      </c>
      <c r="AC141" s="178">
        <v>2000</v>
      </c>
      <c r="AD141" s="178">
        <f t="shared" ref="AD141:BB141" si="23">1+AC141</f>
        <v>2001</v>
      </c>
      <c r="AE141" s="178">
        <f t="shared" si="23"/>
        <v>2002</v>
      </c>
      <c r="AF141" s="178">
        <f t="shared" si="23"/>
        <v>2003</v>
      </c>
      <c r="AG141" s="178">
        <f t="shared" si="23"/>
        <v>2004</v>
      </c>
      <c r="AH141" s="178">
        <f t="shared" si="23"/>
        <v>2005</v>
      </c>
      <c r="AI141" s="178">
        <f t="shared" si="23"/>
        <v>2006</v>
      </c>
      <c r="AJ141" s="178">
        <f t="shared" si="23"/>
        <v>2007</v>
      </c>
      <c r="AK141" s="178">
        <f t="shared" si="23"/>
        <v>2008</v>
      </c>
      <c r="AL141" s="178">
        <f t="shared" si="23"/>
        <v>2009</v>
      </c>
      <c r="AM141" s="178">
        <f t="shared" si="23"/>
        <v>2010</v>
      </c>
      <c r="AN141" s="178">
        <f t="shared" si="23"/>
        <v>2011</v>
      </c>
      <c r="AO141" s="178">
        <f t="shared" si="23"/>
        <v>2012</v>
      </c>
      <c r="AP141" s="178">
        <f t="shared" si="23"/>
        <v>2013</v>
      </c>
      <c r="AQ141" s="178">
        <f t="shared" si="23"/>
        <v>2014</v>
      </c>
      <c r="AR141" s="178">
        <f t="shared" si="23"/>
        <v>2015</v>
      </c>
      <c r="AS141" s="178">
        <f t="shared" si="23"/>
        <v>2016</v>
      </c>
      <c r="AT141" s="178">
        <f t="shared" si="23"/>
        <v>2017</v>
      </c>
      <c r="AU141" s="178">
        <f t="shared" si="23"/>
        <v>2018</v>
      </c>
      <c r="AV141" s="178">
        <f t="shared" si="23"/>
        <v>2019</v>
      </c>
      <c r="AW141" s="178">
        <f t="shared" si="23"/>
        <v>2020</v>
      </c>
      <c r="AX141" s="178">
        <f t="shared" si="23"/>
        <v>2021</v>
      </c>
      <c r="AY141" s="178">
        <f t="shared" si="23"/>
        <v>2022</v>
      </c>
      <c r="AZ141" s="178">
        <f t="shared" si="23"/>
        <v>2023</v>
      </c>
      <c r="BA141" s="178">
        <f t="shared" si="23"/>
        <v>2024</v>
      </c>
      <c r="BB141" s="178">
        <f t="shared" si="23"/>
        <v>2025</v>
      </c>
    </row>
    <row r="142" spans="1:63">
      <c r="A142" s="183" t="s">
        <v>91</v>
      </c>
      <c r="B142" s="180">
        <f>ExportsSawnwood!C$14</f>
        <v>3.2408199999999993E-3</v>
      </c>
      <c r="C142" s="180">
        <f>ExportsSawnwood!D$14</f>
        <v>3.2408199999999993E-3</v>
      </c>
      <c r="D142" s="180">
        <f>ExportsSawnwood!E$14</f>
        <v>3.4986399999999995E-3</v>
      </c>
      <c r="E142" s="180">
        <f>ExportsSawnwood!F$14</f>
        <v>2.95758E-3</v>
      </c>
      <c r="F142" s="180">
        <f>ExportsSawnwood!G$14</f>
        <v>3.3768329999999997E-3</v>
      </c>
      <c r="G142" s="180">
        <f>ExportsSawnwood!H$14</f>
        <v>4.7080000000000004E-3</v>
      </c>
      <c r="H142" s="180">
        <f>ExportsSawnwood!I$14</f>
        <v>1.3336790000000002E-3</v>
      </c>
      <c r="I142" s="180">
        <f>ExportsSawnwood!J$14</f>
        <v>8.565999999999999E-4</v>
      </c>
      <c r="J142" s="180">
        <f>ExportsSawnwood!K$14</f>
        <v>4.1615999999999995E-4</v>
      </c>
      <c r="K142" s="180">
        <f>ExportsSawnwood!L$14</f>
        <v>4.2613999999999998E-4</v>
      </c>
      <c r="L142" s="180">
        <f>ExportsSawnwood!M$14</f>
        <v>8.5536E-4</v>
      </c>
      <c r="M142" s="180">
        <f>ExportsSawnwood!N$14</f>
        <v>1.1606399999999999E-3</v>
      </c>
      <c r="N142" s="180">
        <f>ExportsSawnwood!O$14</f>
        <v>7.9791999999999992E-4</v>
      </c>
      <c r="O142" s="180">
        <f>ExportsSawnwood!P$14</f>
        <v>5.6272111111111106E-4</v>
      </c>
      <c r="P142" s="180">
        <f>ExportsSawnwood!Q$14</f>
        <v>9.9499999999999993E-5</v>
      </c>
      <c r="Q142" s="180">
        <f>ExportsSawnwood!R$14</f>
        <v>3.6422372499999992E-4</v>
      </c>
      <c r="R142" s="180">
        <f>ExportsSawnwood!S$14</f>
        <v>3.7739999999999996E-4</v>
      </c>
      <c r="S142" s="180">
        <f>ExportsSawnwood!T$14</f>
        <v>2.0645999999999994E-4</v>
      </c>
      <c r="T142" s="180">
        <f>ExportsSawnwood!U$14</f>
        <v>6.7479999999999998E-5</v>
      </c>
      <c r="U142" s="180">
        <f>ExportsSawnwood!V$14</f>
        <v>6.7479999999999998E-5</v>
      </c>
      <c r="V142" s="180">
        <f>ExportsSawnwood!W$14</f>
        <v>6.7479999999999998E-5</v>
      </c>
      <c r="W142" s="180">
        <f>ExportsSawnwood!X$14</f>
        <v>6.7479999999999998E-5</v>
      </c>
      <c r="X142" s="180">
        <f>ExportsSawnwood!Y$14</f>
        <v>6.7479999999999998E-5</v>
      </c>
      <c r="Y142" s="180">
        <f>ExportsSawnwood!Z$14</f>
        <v>6.7479999999999998E-5</v>
      </c>
      <c r="Z142" s="180">
        <f>ExportsSawnwood!AA$14</f>
        <v>6.7479999999999998E-5</v>
      </c>
      <c r="AA142" s="180">
        <f>ExportsSawnwood!AB$14</f>
        <v>6.7479999999999998E-5</v>
      </c>
      <c r="AB142" s="181"/>
      <c r="BD142" s="185">
        <f t="shared" ref="BD142:BE146" si="24">I142/I$140</f>
        <v>1.7993614354462659E-2</v>
      </c>
      <c r="BE142" s="185">
        <f t="shared" si="24"/>
        <v>9.5924876381232073E-3</v>
      </c>
      <c r="BF142" s="185">
        <f t="shared" ref="BF142:BG146" si="25">K142/K$140</f>
        <v>1.5095126002703801E-2</v>
      </c>
      <c r="BG142" s="185">
        <f t="shared" si="25"/>
        <v>3.1863880949622829E-2</v>
      </c>
      <c r="BH142" s="185">
        <f t="shared" ref="BH142:BJ146" si="26">M142/M$140</f>
        <v>3.5301421226507576E-2</v>
      </c>
      <c r="BI142" s="185">
        <f t="shared" si="26"/>
        <v>3.8094222462704504E-2</v>
      </c>
      <c r="BJ142" s="185">
        <f t="shared" si="26"/>
        <v>1.5994352250900803E-2</v>
      </c>
    </row>
    <row r="143" spans="1:63">
      <c r="A143" s="180" t="str">
        <f>ExportsSawnwood!B$16</f>
        <v xml:space="preserve">Australia </v>
      </c>
      <c r="B143" s="180">
        <f>ExportsSawnwood!C$16</f>
        <v>9.8156058000000001E-3</v>
      </c>
      <c r="C143" s="180">
        <f>ExportsSawnwood!D$16</f>
        <v>9.8156058000000001E-3</v>
      </c>
      <c r="D143" s="180">
        <f>ExportsSawnwood!E$16</f>
        <v>1.36702916E-2</v>
      </c>
      <c r="E143" s="180">
        <f>ExportsSawnwood!F$16</f>
        <v>1.400306975E-2</v>
      </c>
      <c r="F143" s="180">
        <f>ExportsSawnwood!G$16</f>
        <v>2.2027000000000001E-2</v>
      </c>
      <c r="G143" s="180">
        <f>ExportsSawnwood!H$16</f>
        <v>1.6650000000000002E-2</v>
      </c>
      <c r="H143" s="180">
        <f>ExportsSawnwood!I$16</f>
        <v>1.4373999999999998E-2</v>
      </c>
      <c r="I143" s="180">
        <f>ExportsSawnwood!J$16</f>
        <v>1.2781999999999998E-2</v>
      </c>
      <c r="J143" s="180">
        <f>ExportsSawnwood!K$16</f>
        <v>1.1035999999999999E-2</v>
      </c>
      <c r="K143" s="180">
        <f>ExportsSawnwood!L$16</f>
        <v>5.7429999999999998E-3</v>
      </c>
      <c r="L143" s="180">
        <f>ExportsSawnwood!M$16</f>
        <v>4.9329999999999999E-3</v>
      </c>
      <c r="M143" s="180">
        <f>ExportsSawnwood!N$16</f>
        <v>5.1019999999999989E-3</v>
      </c>
      <c r="N143" s="180">
        <f>ExportsSawnwood!O$16</f>
        <v>2.3020000000000002E-3</v>
      </c>
      <c r="O143" s="180">
        <f>ExportsSawnwood!P$16</f>
        <v>2.1759999999999995E-3</v>
      </c>
      <c r="P143" s="180">
        <f>ExportsSawnwood!Q$16</f>
        <v>1.7019999999999997E-3</v>
      </c>
      <c r="Q143" s="180">
        <f>ExportsSawnwood!R$16</f>
        <v>1.248E-3</v>
      </c>
      <c r="R143" s="180">
        <f>ExportsSawnwood!S$16</f>
        <v>2.0019999999999999E-3</v>
      </c>
      <c r="S143" s="180">
        <f>ExportsSawnwood!T$16</f>
        <v>1.1219999999999997E-3</v>
      </c>
      <c r="T143" s="180">
        <f>ExportsSawnwood!U$16</f>
        <v>0</v>
      </c>
      <c r="U143" s="180">
        <f>ExportsSawnwood!V$16</f>
        <v>0</v>
      </c>
      <c r="V143" s="180">
        <f>ExportsSawnwood!W$16</f>
        <v>0</v>
      </c>
      <c r="W143" s="180">
        <f>ExportsSawnwood!X$16</f>
        <v>0</v>
      </c>
      <c r="X143" s="180">
        <f>ExportsSawnwood!Y$16</f>
        <v>0</v>
      </c>
      <c r="Y143" s="180">
        <f>ExportsSawnwood!Z$16</f>
        <v>0</v>
      </c>
      <c r="Z143" s="180">
        <f>ExportsSawnwood!AA$16</f>
        <v>0</v>
      </c>
      <c r="AA143" s="180">
        <f>ExportsSawnwood!AB$16</f>
        <v>0</v>
      </c>
      <c r="AB143" s="181"/>
      <c r="BD143" s="185">
        <f t="shared" si="24"/>
        <v>0.2684968231131703</v>
      </c>
      <c r="BE143" s="185">
        <f t="shared" si="24"/>
        <v>0.25437979040351721</v>
      </c>
      <c r="BF143" s="185">
        <f t="shared" si="25"/>
        <v>0.2034338682910028</v>
      </c>
      <c r="BG143" s="185">
        <f t="shared" si="25"/>
        <v>0.18376417499589576</v>
      </c>
      <c r="BH143" s="185">
        <f t="shared" si="26"/>
        <v>0.15517977245109735</v>
      </c>
      <c r="BI143" s="185">
        <f t="shared" si="26"/>
        <v>0.10990186999842814</v>
      </c>
      <c r="BJ143" s="185">
        <f t="shared" si="26"/>
        <v>6.18489511247216E-2</v>
      </c>
    </row>
    <row r="144" spans="1:63">
      <c r="A144" s="180" t="str">
        <f>ExportsSawnwood!B$11</f>
        <v xml:space="preserve">China </v>
      </c>
      <c r="B144" s="180">
        <f>ExportsSawnwood!C$11</f>
        <v>1.7089999999999998E-3</v>
      </c>
      <c r="C144" s="180">
        <f>ExportsSawnwood!D$11</f>
        <v>0</v>
      </c>
      <c r="D144" s="180">
        <f>ExportsSawnwood!E$11</f>
        <v>1.8259999999999997E-3</v>
      </c>
      <c r="E144" s="180">
        <f>ExportsSawnwood!F$11</f>
        <v>1.487E-3</v>
      </c>
      <c r="F144" s="180">
        <f>ExportsSawnwood!G$11</f>
        <v>9.0299999999999994E-4</v>
      </c>
      <c r="G144" s="180">
        <f>ExportsSawnwood!H$11</f>
        <v>1.4899999999999998E-3</v>
      </c>
      <c r="H144" s="180">
        <f>ExportsSawnwood!I$11</f>
        <v>6.9599999999999992E-3</v>
      </c>
      <c r="I144" s="180">
        <f>ExportsSawnwood!J$11</f>
        <v>5.3640500000000004E-3</v>
      </c>
      <c r="J144" s="180">
        <f>ExportsSawnwood!K$11</f>
        <v>4.6449999999999998E-3</v>
      </c>
      <c r="K144" s="180">
        <f>ExportsSawnwood!L$11</f>
        <v>6.4364033333333326E-3</v>
      </c>
      <c r="L144" s="180">
        <f>ExportsSawnwood!M$11</f>
        <v>6.6179999999999998E-3</v>
      </c>
      <c r="M144" s="180">
        <f>ExportsSawnwood!N$11</f>
        <v>5.4650000000000002E-3</v>
      </c>
      <c r="N144" s="180">
        <f>ExportsSawnwood!O$11</f>
        <v>2.6549666666666667E-3</v>
      </c>
      <c r="O144" s="180">
        <f>ExportsSawnwood!P$11</f>
        <v>4.8959999999999993E-3</v>
      </c>
      <c r="P144" s="180">
        <f>ExportsSawnwood!Q$11</f>
        <v>9.9038550268541019E-3</v>
      </c>
      <c r="Q144" s="180">
        <f>ExportsSawnwood!R$11</f>
        <v>9.6431016393174127E-3</v>
      </c>
      <c r="R144" s="180">
        <f>ExportsSawnwood!S$11</f>
        <v>5.7196672541996833E-3</v>
      </c>
      <c r="S144" s="180">
        <f>ExportsSawnwood!T$11</f>
        <v>5.5480441465375428E-3</v>
      </c>
      <c r="T144" s="180">
        <f>ExportsSawnwood!U$11</f>
        <v>2.192627472527472E-3</v>
      </c>
      <c r="U144" s="180">
        <f>ExportsSawnwood!V$11</f>
        <v>0</v>
      </c>
      <c r="V144" s="180">
        <f>ExportsSawnwood!W$11</f>
        <v>0</v>
      </c>
      <c r="W144" s="180">
        <f>ExportsSawnwood!X$11</f>
        <v>0</v>
      </c>
      <c r="X144" s="180">
        <f>ExportsSawnwood!Y$11</f>
        <v>0</v>
      </c>
      <c r="Y144" s="180">
        <f>ExportsSawnwood!Z$11</f>
        <v>0</v>
      </c>
      <c r="Z144" s="180">
        <f>ExportsSawnwood!AA$11</f>
        <v>0</v>
      </c>
      <c r="AA144" s="180">
        <f>ExportsSawnwood!AB$11</f>
        <v>0</v>
      </c>
      <c r="AB144" s="181"/>
      <c r="BD144" s="185">
        <f t="shared" si="24"/>
        <v>0.11267645000940398</v>
      </c>
      <c r="BE144" s="185">
        <f t="shared" si="24"/>
        <v>0.10706724596088596</v>
      </c>
      <c r="BF144" s="185">
        <f t="shared" si="25"/>
        <v>0.2279962437717403</v>
      </c>
      <c r="BG144" s="185">
        <f t="shared" si="25"/>
        <v>0.24653381514754474</v>
      </c>
      <c r="BH144" s="185">
        <f t="shared" si="26"/>
        <v>0.16622059122799829</v>
      </c>
      <c r="BI144" s="185">
        <f t="shared" si="26"/>
        <v>0.12675317178547355</v>
      </c>
      <c r="BJ144" s="185">
        <f t="shared" si="26"/>
        <v>0.13916014003062363</v>
      </c>
    </row>
    <row r="145" spans="1:62">
      <c r="A145" s="180" t="str">
        <f>ExportsSawnwood!B$12</f>
        <v xml:space="preserve">Taiwan </v>
      </c>
      <c r="B145" s="180">
        <f>ExportsSawnwood!C$12</f>
        <v>1.9689999999999998E-3</v>
      </c>
      <c r="C145" s="180">
        <f>ExportsSawnwood!D$12</f>
        <v>1.9689999999999998E-3</v>
      </c>
      <c r="D145" s="180">
        <f>ExportsSawnwood!E$12</f>
        <v>7.0799999999999997E-4</v>
      </c>
      <c r="E145" s="180">
        <f>ExportsSawnwood!F$12</f>
        <v>1.292E-3</v>
      </c>
      <c r="F145" s="180">
        <f>ExportsSawnwood!G$12</f>
        <v>3.7009999999999999E-3</v>
      </c>
      <c r="G145" s="180">
        <f>ExportsSawnwood!H$12</f>
        <v>7.0448649999999991E-3</v>
      </c>
      <c r="H145" s="180">
        <f>ExportsSawnwood!I$12</f>
        <v>1.2237378199999998E-2</v>
      </c>
      <c r="I145" s="180">
        <f>ExportsSawnwood!J$12</f>
        <v>1.5677391799999996E-2</v>
      </c>
      <c r="J145" s="180">
        <f>ExportsSawnwood!K$12</f>
        <v>1.3128999999999997E-2</v>
      </c>
      <c r="K145" s="180">
        <f>ExportsSawnwood!L$12</f>
        <v>6.6809999999999986E-3</v>
      </c>
      <c r="L145" s="180">
        <f>ExportsSawnwood!M$12</f>
        <v>8.6339999999999993E-3</v>
      </c>
      <c r="M145" s="180">
        <f>ExportsSawnwood!N$12</f>
        <v>1.1946599999999998E-2</v>
      </c>
      <c r="N145" s="180">
        <f>ExportsSawnwood!O$12</f>
        <v>5.2719999999999998E-3</v>
      </c>
      <c r="O145" s="180">
        <f>ExportsSawnwood!P$12</f>
        <v>9.3849999999999992E-3</v>
      </c>
      <c r="P145" s="180">
        <f>ExportsSawnwood!Q$12</f>
        <v>1.0997999999999999E-2</v>
      </c>
      <c r="Q145" s="180">
        <f>ExportsSawnwood!R$12</f>
        <v>8.5559999999999994E-3</v>
      </c>
      <c r="R145" s="180">
        <f>ExportsSawnwood!S$12</f>
        <v>1.0080999999999998E-2</v>
      </c>
      <c r="S145" s="180">
        <f>ExportsSawnwood!T$12</f>
        <v>8.3639999999999982E-3</v>
      </c>
      <c r="T145" s="180">
        <f>ExportsSawnwood!U$12</f>
        <v>4.1209999999999997E-3</v>
      </c>
      <c r="U145" s="180">
        <f>ExportsSawnwood!V$12</f>
        <v>0</v>
      </c>
      <c r="V145" s="180">
        <f>ExportsSawnwood!W$12</f>
        <v>0</v>
      </c>
      <c r="W145" s="180">
        <f>ExportsSawnwood!X$12</f>
        <v>0</v>
      </c>
      <c r="X145" s="180">
        <f>ExportsSawnwood!Y$12</f>
        <v>0</v>
      </c>
      <c r="Y145" s="180">
        <f>ExportsSawnwood!Z$12</f>
        <v>0</v>
      </c>
      <c r="Z145" s="180">
        <f>ExportsSawnwood!AA$12</f>
        <v>0</v>
      </c>
      <c r="AA145" s="180">
        <f>ExportsSawnwood!AB$12</f>
        <v>0</v>
      </c>
      <c r="AB145" s="181"/>
      <c r="BD145" s="185">
        <f t="shared" si="24"/>
        <v>0.32931699992180147</v>
      </c>
      <c r="BE145" s="185">
        <f t="shared" si="24"/>
        <v>0.30262343858352453</v>
      </c>
      <c r="BF145" s="185">
        <f t="shared" si="25"/>
        <v>0.23666057357690917</v>
      </c>
      <c r="BG145" s="185">
        <f t="shared" si="25"/>
        <v>0.32163387125776688</v>
      </c>
      <c r="BH145" s="185">
        <f t="shared" si="26"/>
        <v>0.36336155812706389</v>
      </c>
      <c r="BI145" s="185">
        <f t="shared" si="26"/>
        <v>0.25169533389735582</v>
      </c>
      <c r="BJ145" s="185">
        <f t="shared" si="26"/>
        <v>0.26675202495657735</v>
      </c>
    </row>
    <row r="146" spans="1:62">
      <c r="A146" s="183" t="s">
        <v>22</v>
      </c>
      <c r="B146" s="180">
        <f t="shared" ref="B146:M146" si="27">B140-SUM(B142:B145)</f>
        <v>8.7233131999999922E-3</v>
      </c>
      <c r="C146" s="180">
        <f t="shared" si="27"/>
        <v>1.0432313199999993E-2</v>
      </c>
      <c r="D146" s="180">
        <f t="shared" si="27"/>
        <v>1.1216534649999992E-2</v>
      </c>
      <c r="E146" s="180">
        <f t="shared" si="27"/>
        <v>9.7369298822580601E-3</v>
      </c>
      <c r="F146" s="180">
        <f t="shared" si="27"/>
        <v>1.3793696264516129E-2</v>
      </c>
      <c r="G146" s="180">
        <f t="shared" si="27"/>
        <v>1.7991251387096764E-2</v>
      </c>
      <c r="H146" s="180">
        <f t="shared" si="27"/>
        <v>1.3578458462820082E-2</v>
      </c>
      <c r="I146" s="180">
        <f t="shared" si="27"/>
        <v>1.2925735623341948E-2</v>
      </c>
      <c r="J146" s="180">
        <f t="shared" si="27"/>
        <v>1.41577895759228E-2</v>
      </c>
      <c r="K146" s="180">
        <f t="shared" si="27"/>
        <v>8.9437609333333293E-3</v>
      </c>
      <c r="L146" s="180">
        <f t="shared" si="27"/>
        <v>5.8038276666666638E-3</v>
      </c>
      <c r="M146" s="180">
        <f t="shared" si="27"/>
        <v>9.2037564000000058E-3</v>
      </c>
      <c r="N146" s="180">
        <f t="shared" ref="N146:AA146" si="28">N140-SUM(N142:N145)</f>
        <v>9.9190717599999985E-3</v>
      </c>
      <c r="O146" s="180">
        <f t="shared" si="28"/>
        <v>1.8162767199999992E-2</v>
      </c>
      <c r="P146" s="180">
        <f t="shared" si="28"/>
        <v>4.3764010666666638E-3</v>
      </c>
      <c r="Q146" s="180">
        <f t="shared" si="28"/>
        <v>1.0618399800000001E-2</v>
      </c>
      <c r="R146" s="180">
        <f t="shared" si="28"/>
        <v>1.5261023999999998E-2</v>
      </c>
      <c r="S146" s="180">
        <f t="shared" si="28"/>
        <v>1.6524657630769227E-2</v>
      </c>
      <c r="T146" s="180">
        <f t="shared" si="28"/>
        <v>3.2173012999999985E-3</v>
      </c>
      <c r="U146" s="180">
        <f t="shared" si="28"/>
        <v>0</v>
      </c>
      <c r="V146" s="180">
        <f t="shared" si="28"/>
        <v>0</v>
      </c>
      <c r="W146" s="180">
        <f t="shared" si="28"/>
        <v>0</v>
      </c>
      <c r="X146" s="180">
        <f t="shared" si="28"/>
        <v>0</v>
      </c>
      <c r="Y146" s="180">
        <f t="shared" si="28"/>
        <v>0</v>
      </c>
      <c r="Z146" s="180">
        <f t="shared" si="28"/>
        <v>0</v>
      </c>
      <c r="AA146" s="180">
        <f t="shared" si="28"/>
        <v>0</v>
      </c>
      <c r="AB146" s="181"/>
      <c r="BD146" s="185">
        <f t="shared" si="24"/>
        <v>0.27151611260116165</v>
      </c>
      <c r="BE146" s="185">
        <f t="shared" si="24"/>
        <v>0.32633703741394915</v>
      </c>
      <c r="BF146" s="185">
        <f t="shared" si="25"/>
        <v>0.31681418835764386</v>
      </c>
      <c r="BG146" s="185">
        <f t="shared" si="25"/>
        <v>0.21620425764916973</v>
      </c>
      <c r="BH146" s="185">
        <f t="shared" si="26"/>
        <v>0.27993665696733283</v>
      </c>
      <c r="BI146" s="185">
        <f t="shared" si="26"/>
        <v>0.47355540185603806</v>
      </c>
      <c r="BJ146" s="185">
        <f t="shared" si="26"/>
        <v>0.51624453163717665</v>
      </c>
    </row>
    <row r="147" spans="1:62">
      <c r="AB147" s="181"/>
    </row>
    <row r="149" spans="1:62">
      <c r="A149" s="183"/>
      <c r="B149" s="183"/>
      <c r="C149" s="183"/>
      <c r="D149" s="183"/>
      <c r="E149" s="183"/>
      <c r="F149" s="183"/>
      <c r="G149" s="183"/>
      <c r="H149" s="183"/>
      <c r="I149" s="183"/>
      <c r="J149" s="183"/>
      <c r="K149" s="183"/>
      <c r="L149" s="183"/>
      <c r="M149" s="183"/>
      <c r="N149" s="183"/>
      <c r="O149" s="183"/>
      <c r="P149" s="183"/>
      <c r="Q149" s="183"/>
      <c r="R149" s="183"/>
      <c r="S149" s="183"/>
      <c r="T149" s="183"/>
      <c r="U149" s="183"/>
      <c r="V149" s="183"/>
      <c r="W149" s="183"/>
      <c r="X149" s="183"/>
      <c r="Y149" s="183"/>
      <c r="Z149" s="183"/>
      <c r="AA149" s="183"/>
    </row>
    <row r="150" spans="1:62">
      <c r="A150" s="183"/>
      <c r="B150" s="183"/>
      <c r="C150" s="183"/>
      <c r="D150" s="183"/>
      <c r="E150" s="183"/>
      <c r="F150" s="183"/>
      <c r="G150" s="183"/>
      <c r="H150" s="183"/>
      <c r="I150" s="183"/>
      <c r="J150" s="183"/>
      <c r="K150" s="183"/>
      <c r="L150" s="183"/>
      <c r="M150" s="183"/>
      <c r="N150" s="183"/>
      <c r="O150" s="183"/>
      <c r="P150" s="183"/>
      <c r="Q150" s="183"/>
      <c r="R150" s="183"/>
      <c r="S150" s="183"/>
      <c r="T150" s="183"/>
      <c r="U150" s="183"/>
      <c r="V150" s="183"/>
      <c r="W150" s="183"/>
      <c r="X150" s="183"/>
      <c r="Y150" s="183"/>
      <c r="Z150" s="183"/>
      <c r="AA150" s="183"/>
    </row>
    <row r="151" spans="1:62">
      <c r="A151" s="183"/>
      <c r="B151" s="183"/>
      <c r="C151" s="183"/>
      <c r="D151" s="183"/>
      <c r="E151" s="183"/>
      <c r="F151" s="183"/>
      <c r="G151" s="183"/>
      <c r="H151" s="183"/>
      <c r="I151" s="183"/>
      <c r="J151" s="183"/>
      <c r="K151" s="183"/>
      <c r="L151" s="183"/>
      <c r="M151" s="183"/>
      <c r="N151" s="183"/>
      <c r="O151" s="183"/>
      <c r="P151" s="183"/>
      <c r="Q151" s="183"/>
      <c r="R151" s="183"/>
      <c r="S151" s="183"/>
      <c r="T151" s="183"/>
      <c r="U151" s="183"/>
      <c r="V151" s="183"/>
      <c r="W151" s="183"/>
      <c r="X151" s="183"/>
      <c r="Y151" s="183"/>
      <c r="Z151" s="183"/>
      <c r="AA151" s="183"/>
    </row>
    <row r="152" spans="1:62">
      <c r="A152" s="178" t="str">
        <f>A142</f>
        <v>EU-28</v>
      </c>
      <c r="AC152" s="181">
        <f>ExportsSawnwood!AD$14</f>
        <v>2.0254454408669997</v>
      </c>
      <c r="AD152" s="181">
        <f>ExportsSawnwood!AE$14</f>
        <v>1.9933145299999997</v>
      </c>
      <c r="AE152" s="181">
        <f>ExportsSawnwood!AF$14</f>
        <v>2.1253050287999997</v>
      </c>
      <c r="AF152" s="181">
        <f>ExportsSawnwood!AG$14</f>
        <v>1.816546032</v>
      </c>
      <c r="AG152" s="181">
        <f>ExportsSawnwood!AH$14</f>
        <v>2.2346613345000002</v>
      </c>
      <c r="AH152" s="181">
        <f>ExportsSawnwood!AI$14</f>
        <v>3.4068944481000001</v>
      </c>
      <c r="AI152" s="181">
        <f>ExportsSawnwood!AJ$14</f>
        <v>1.5095538892</v>
      </c>
      <c r="AJ152" s="181">
        <f>ExportsSawnwood!AK$14</f>
        <v>1.1635407950000001</v>
      </c>
      <c r="AK152" s="181">
        <f>ExportsSawnwood!AL$14</f>
        <v>0.70092738960000012</v>
      </c>
      <c r="AL152" s="181">
        <f>ExportsSawnwood!AM$14</f>
        <v>0.59012035280000008</v>
      </c>
      <c r="AM152" s="181">
        <f>ExportsSawnwood!AN$14</f>
        <v>1.0478425599000001</v>
      </c>
      <c r="AN152" s="181">
        <f>ExportsSawnwood!AO$14</f>
        <v>1.2717715679999999</v>
      </c>
      <c r="AO152" s="181">
        <f>ExportsSawnwood!AP$14</f>
        <v>2.9340232415999998</v>
      </c>
      <c r="AP152" s="181">
        <f>ExportsSawnwood!AQ$14</f>
        <v>2.2943432177999998</v>
      </c>
      <c r="AQ152" s="181">
        <f>ExportsSawnwood!AR$14</f>
        <v>0.38942851900000003</v>
      </c>
      <c r="AR152" s="181">
        <f>ExportsSawnwood!AS$14</f>
        <v>0.80911618899999993</v>
      </c>
      <c r="AS152" s="181">
        <f>ExportsSawnwood!AT$14</f>
        <v>0.79130288579999997</v>
      </c>
      <c r="AT152" s="181">
        <f>ExportsSawnwood!AU$14</f>
        <v>0.59365622029999998</v>
      </c>
      <c r="AU152" s="181">
        <f>ExportsSawnwood!AV$14</f>
        <v>0.15446062799999999</v>
      </c>
      <c r="AV152" s="181">
        <f>ExportsSawnwood!AW$14</f>
        <v>0</v>
      </c>
      <c r="AW152" s="181">
        <f>ExportsSawnwood!AX$14</f>
        <v>0</v>
      </c>
      <c r="AX152" s="181">
        <f>ExportsSawnwood!AY$14</f>
        <v>0</v>
      </c>
      <c r="AY152" s="181">
        <f>ExportsSawnwood!AZ$14</f>
        <v>0</v>
      </c>
      <c r="AZ152" s="181">
        <f>ExportsSawnwood!BA$14</f>
        <v>0</v>
      </c>
      <c r="BA152" s="181">
        <f>ExportsSawnwood!BB$14</f>
        <v>0</v>
      </c>
      <c r="BB152" s="181">
        <f>ExportsSawnwood!BC$14</f>
        <v>0</v>
      </c>
      <c r="BD152" s="185">
        <f t="shared" ref="BD152:BE156" si="29">AJ152/AJ$140</f>
        <v>5.0421850418390042E-2</v>
      </c>
      <c r="BE152" s="185">
        <f t="shared" si="29"/>
        <v>3.1329620801828023E-2</v>
      </c>
      <c r="BF152" s="185">
        <f t="shared" ref="BF152:BG156" si="30">AL152/AL$140</f>
        <v>3.4614263194659815E-2</v>
      </c>
      <c r="BG152" s="185">
        <f t="shared" si="30"/>
        <v>6.2177427691368137E-2</v>
      </c>
      <c r="BH152" s="185">
        <f t="shared" ref="BH152:BJ156" si="31">AN152/AN$140</f>
        <v>7.0009595804220212E-2</v>
      </c>
      <c r="BI152" s="185">
        <f t="shared" si="31"/>
        <v>0.20360589765287268</v>
      </c>
      <c r="BJ152" s="185">
        <f t="shared" si="31"/>
        <v>0.13911278333024726</v>
      </c>
    </row>
    <row r="153" spans="1:62">
      <c r="A153" s="178" t="str">
        <f>A143</f>
        <v xml:space="preserve">Australia </v>
      </c>
      <c r="AC153" s="181">
        <f>ExportsSawnwood!AD$16</f>
        <v>4.3990709999999993</v>
      </c>
      <c r="AD153" s="181">
        <f>ExportsSawnwood!AE$16</f>
        <v>4.1054139999999997</v>
      </c>
      <c r="AE153" s="181">
        <f>ExportsSawnwood!AF$16</f>
        <v>5.1494109999999997</v>
      </c>
      <c r="AF153" s="181">
        <f>ExportsSawnwood!AG$16</f>
        <v>7.4912199999999993</v>
      </c>
      <c r="AG153" s="181">
        <f>ExportsSawnwood!AH$16</f>
        <v>8.9556999999999984</v>
      </c>
      <c r="AH153" s="181">
        <f>ExportsSawnwood!AI$16</f>
        <v>7.6661959999999993</v>
      </c>
      <c r="AI153" s="181">
        <f>ExportsSawnwood!AJ$16</f>
        <v>7.0971630000000001</v>
      </c>
      <c r="AJ153" s="181">
        <f>ExportsSawnwood!AK$16</f>
        <v>6.807601</v>
      </c>
      <c r="AK153" s="181">
        <f>ExportsSawnwood!AL$16</f>
        <v>6.8863919999999998</v>
      </c>
      <c r="AL153" s="181">
        <f>ExportsSawnwood!AM$16</f>
        <v>4.0684119999999995</v>
      </c>
      <c r="AM153" s="181">
        <f>ExportsSawnwood!AN$16</f>
        <v>3.6686299999999998</v>
      </c>
      <c r="AN153" s="181">
        <f>ExportsSawnwood!AO$16</f>
        <v>4.3584109999999994</v>
      </c>
      <c r="AO153" s="181">
        <f>ExportsSawnwood!AP$16</f>
        <v>2.2551839999999999</v>
      </c>
      <c r="AP153" s="181">
        <f>ExportsSawnwood!AQ$16</f>
        <v>1.929454</v>
      </c>
      <c r="AQ153" s="181">
        <f>ExportsSawnwood!AR$16</f>
        <v>1.6406229999999999</v>
      </c>
      <c r="AR153" s="181">
        <f>ExportsSawnwood!AS$16</f>
        <v>1.0454019999999999</v>
      </c>
      <c r="AS153" s="181">
        <f>ExportsSawnwood!AT$16</f>
        <v>1.6551199999999999</v>
      </c>
      <c r="AT153" s="181">
        <f>ExportsSawnwood!AU$16</f>
        <v>1.0465249999999999</v>
      </c>
      <c r="AU153" s="181">
        <f>ExportsSawnwood!AV$16</f>
        <v>0</v>
      </c>
      <c r="AV153" s="181">
        <f>ExportsSawnwood!AW$16</f>
        <v>0</v>
      </c>
      <c r="AW153" s="181">
        <f>ExportsSawnwood!AX$16</f>
        <v>0</v>
      </c>
      <c r="AX153" s="181">
        <f>ExportsSawnwood!AY$16</f>
        <v>0</v>
      </c>
      <c r="AY153" s="181">
        <f>ExportsSawnwood!AZ$16</f>
        <v>0</v>
      </c>
      <c r="AZ153" s="181">
        <f>ExportsSawnwood!BA$16</f>
        <v>0</v>
      </c>
      <c r="BA153" s="181">
        <f>ExportsSawnwood!BB$16</f>
        <v>0</v>
      </c>
      <c r="BB153" s="181">
        <f>ExportsSawnwood!BC$16</f>
        <v>0</v>
      </c>
      <c r="BD153" s="185">
        <f t="shared" si="29"/>
        <v>0.29500627808248225</v>
      </c>
      <c r="BE153" s="185">
        <f t="shared" si="29"/>
        <v>0.30780370870635188</v>
      </c>
      <c r="BF153" s="185">
        <f t="shared" si="30"/>
        <v>0.23863790341093333</v>
      </c>
      <c r="BG153" s="185">
        <f t="shared" si="30"/>
        <v>0.21769107810733795</v>
      </c>
      <c r="BH153" s="185">
        <f t="shared" si="31"/>
        <v>0.23992562826240757</v>
      </c>
      <c r="BI153" s="185">
        <f t="shared" si="31"/>
        <v>0.15649799776023562</v>
      </c>
      <c r="BJ153" s="185">
        <f t="shared" si="31"/>
        <v>0.11698847590250842</v>
      </c>
    </row>
    <row r="154" spans="1:62">
      <c r="A154" s="178" t="str">
        <f>A144</f>
        <v xml:space="preserve">China </v>
      </c>
      <c r="AC154" s="181">
        <f>ExportsSawnwood!AD$11</f>
        <v>0.405806</v>
      </c>
      <c r="AD154" s="181">
        <f>ExportsSawnwood!AE$11</f>
        <v>0</v>
      </c>
      <c r="AE154" s="181">
        <f>ExportsSawnwood!AF$11</f>
        <v>0.50875999999999999</v>
      </c>
      <c r="AF154" s="181">
        <f>ExportsSawnwood!AG$11</f>
        <v>0.54300000000000004</v>
      </c>
      <c r="AG154" s="181">
        <f>ExportsSawnwood!AH$11</f>
        <v>0.22900000000000001</v>
      </c>
      <c r="AH154" s="181">
        <f>ExportsSawnwood!AI$11</f>
        <v>0.65</v>
      </c>
      <c r="AI154" s="181">
        <f>ExportsSawnwood!AJ$11</f>
        <v>2.4294409999999997</v>
      </c>
      <c r="AJ154" s="181">
        <f>ExportsSawnwood!AK$11</f>
        <v>2.2076340000000001</v>
      </c>
      <c r="AK154" s="181">
        <f>ExportsSawnwood!AL$11</f>
        <v>3.5817639999999997</v>
      </c>
      <c r="AL154" s="181">
        <f>ExportsSawnwood!AM$11</f>
        <v>5.5617830000000001</v>
      </c>
      <c r="AM154" s="181">
        <f>ExportsSawnwood!AN$11</f>
        <v>5.9365129999999997</v>
      </c>
      <c r="AN154" s="181">
        <f>ExportsSawnwood!AO$11</f>
        <v>3.6208990000000001</v>
      </c>
      <c r="AO154" s="181">
        <f>ExportsSawnwood!AP$11</f>
        <v>1.3094079999999999</v>
      </c>
      <c r="AP154" s="181">
        <f>ExportsSawnwood!AQ$11</f>
        <v>2.7711270000000008</v>
      </c>
      <c r="AQ154" s="181">
        <f>ExportsSawnwood!AR$11</f>
        <v>4.8230820000000003</v>
      </c>
      <c r="AR154" s="181">
        <f>ExportsSawnwood!AS$11</f>
        <v>5.1000339999999991</v>
      </c>
      <c r="AS154" s="181">
        <f>ExportsSawnwood!AT$11</f>
        <v>3.2774209999999999</v>
      </c>
      <c r="AT154" s="181">
        <f>ExportsSawnwood!AU$11</f>
        <v>2.9535</v>
      </c>
      <c r="AU154" s="181">
        <f>ExportsSawnwood!AV$11</f>
        <v>2.9208479999999999</v>
      </c>
      <c r="AV154" s="181">
        <f>ExportsSawnwood!AW$11</f>
        <v>0</v>
      </c>
      <c r="AW154" s="181">
        <f>ExportsSawnwood!AX$11</f>
        <v>0</v>
      </c>
      <c r="AX154" s="181">
        <f>ExportsSawnwood!AY$11</f>
        <v>0</v>
      </c>
      <c r="AY154" s="181">
        <f>ExportsSawnwood!AZ$11</f>
        <v>0</v>
      </c>
      <c r="AZ154" s="181">
        <f>ExportsSawnwood!BA$11</f>
        <v>0</v>
      </c>
      <c r="BA154" s="181">
        <f>ExportsSawnwood!BB$11</f>
        <v>0</v>
      </c>
      <c r="BB154" s="181">
        <f>ExportsSawnwood!BC$11</f>
        <v>0</v>
      </c>
      <c r="BD154" s="185">
        <f t="shared" si="29"/>
        <v>9.5667459022399023E-2</v>
      </c>
      <c r="BE154" s="185">
        <f t="shared" si="29"/>
        <v>0.16009548148157957</v>
      </c>
      <c r="BF154" s="185">
        <f t="shared" si="30"/>
        <v>0.32623348725413531</v>
      </c>
      <c r="BG154" s="185">
        <f t="shared" si="30"/>
        <v>0.3522639010116112</v>
      </c>
      <c r="BH154" s="185">
        <f t="shared" si="31"/>
        <v>0.19932642136084081</v>
      </c>
      <c r="BI154" s="185">
        <f t="shared" si="31"/>
        <v>9.0866080218392195E-2</v>
      </c>
      <c r="BJ154" s="185">
        <f t="shared" si="31"/>
        <v>0.16802158759021493</v>
      </c>
    </row>
    <row r="155" spans="1:62">
      <c r="A155" s="178" t="str">
        <f>A145</f>
        <v xml:space="preserve">Taiwan </v>
      </c>
      <c r="AC155" s="181">
        <f>ExportsSawnwood!AD$12</f>
        <v>1.0113352545629204</v>
      </c>
      <c r="AD155" s="181">
        <f>ExportsSawnwood!AE$12</f>
        <v>0.52721893491124261</v>
      </c>
      <c r="AE155" s="181">
        <f>ExportsSawnwood!AF$12</f>
        <v>0.17599999999999999</v>
      </c>
      <c r="AF155" s="181">
        <f>ExportsSawnwood!AG$12</f>
        <v>0.28499999999999998</v>
      </c>
      <c r="AG155" s="181">
        <f>ExportsSawnwood!AH$12</f>
        <v>0.85699999999999998</v>
      </c>
      <c r="AH155" s="181">
        <f>ExportsSawnwood!AI$12</f>
        <v>1.9221450768638138</v>
      </c>
      <c r="AI155" s="181">
        <f>ExportsSawnwood!AJ$12</f>
        <v>4.0519485496315655</v>
      </c>
      <c r="AJ155" s="181">
        <f>ExportsSawnwood!AK$12</f>
        <v>6.1240294345657267</v>
      </c>
      <c r="AK155" s="181">
        <f>ExportsSawnwood!AL$12</f>
        <v>4.7761126179248405</v>
      </c>
      <c r="AL155" s="181">
        <f>ExportsSawnwood!AM$12</f>
        <v>1.9024749770592566</v>
      </c>
      <c r="AM155" s="181">
        <f>ExportsSawnwood!AN$12</f>
        <v>2.6733901006531706</v>
      </c>
      <c r="AN155" s="181">
        <f>ExportsSawnwood!AO$12</f>
        <v>3.0780349646841558</v>
      </c>
      <c r="AO155" s="181">
        <f>ExportsSawnwood!AP$12</f>
        <v>1.3794089748257186</v>
      </c>
      <c r="AP155" s="181">
        <f>ExportsSawnwood!AQ$12</f>
        <v>1.5879999999999999</v>
      </c>
      <c r="AQ155" s="181">
        <f>ExportsSawnwood!AR$12</f>
        <v>2.4950000000000001</v>
      </c>
      <c r="AR155" s="181">
        <f>ExportsSawnwood!AS$12</f>
        <v>1.548</v>
      </c>
      <c r="AS155" s="181">
        <f>ExportsSawnwood!AT$12</f>
        <v>2.228885</v>
      </c>
      <c r="AT155" s="181">
        <f>ExportsSawnwood!AU$12</f>
        <v>1.845</v>
      </c>
      <c r="AU155" s="181">
        <f>ExportsSawnwood!AV$12</f>
        <v>1.208</v>
      </c>
      <c r="AV155" s="181">
        <f>ExportsSawnwood!AW$12</f>
        <v>0</v>
      </c>
      <c r="AW155" s="181">
        <f>ExportsSawnwood!AX$12</f>
        <v>0</v>
      </c>
      <c r="AX155" s="181">
        <f>ExportsSawnwood!AY$12</f>
        <v>0</v>
      </c>
      <c r="AY155" s="181">
        <f>ExportsSawnwood!AZ$12</f>
        <v>0</v>
      </c>
      <c r="AZ155" s="181">
        <f>ExportsSawnwood!BA$12</f>
        <v>0</v>
      </c>
      <c r="BA155" s="181">
        <f>ExportsSawnwood!BB$12</f>
        <v>0</v>
      </c>
      <c r="BB155" s="181">
        <f>ExportsSawnwood!BC$12</f>
        <v>0</v>
      </c>
      <c r="BD155" s="185">
        <f t="shared" si="29"/>
        <v>0.26538381587857501</v>
      </c>
      <c r="BE155" s="185">
        <f t="shared" si="29"/>
        <v>0.21347974047897206</v>
      </c>
      <c r="BF155" s="185">
        <f t="shared" si="30"/>
        <v>0.11159210026348966</v>
      </c>
      <c r="BG155" s="185">
        <f t="shared" si="30"/>
        <v>0.15863501449115158</v>
      </c>
      <c r="BH155" s="185">
        <f t="shared" si="31"/>
        <v>0.16944236620077907</v>
      </c>
      <c r="BI155" s="185">
        <f t="shared" si="31"/>
        <v>9.5723782473059502E-2</v>
      </c>
      <c r="BJ155" s="185">
        <f t="shared" si="31"/>
        <v>9.6285114718041145E-2</v>
      </c>
    </row>
    <row r="156" spans="1:62">
      <c r="A156" s="186" t="str">
        <f>A146</f>
        <v>Others</v>
      </c>
      <c r="AC156" s="181">
        <f t="shared" ref="AC156:AN156" si="32">AC140-SUM(AC152:AC155)</f>
        <v>3.1148935030359439</v>
      </c>
      <c r="AD156" s="181">
        <f t="shared" si="32"/>
        <v>4.7325750099374311</v>
      </c>
      <c r="AE156" s="181">
        <f t="shared" si="32"/>
        <v>3.5759385414196174</v>
      </c>
      <c r="AF156" s="181">
        <f t="shared" si="32"/>
        <v>4.3410464505611976</v>
      </c>
      <c r="AG156" s="181">
        <f t="shared" si="32"/>
        <v>4.1143656139541829</v>
      </c>
      <c r="AH156" s="181">
        <f t="shared" si="32"/>
        <v>5.8174211923241597</v>
      </c>
      <c r="AI156" s="181">
        <f t="shared" si="32"/>
        <v>6.9406787833036105</v>
      </c>
      <c r="AJ156" s="181">
        <f t="shared" si="32"/>
        <v>6.7733172321285622</v>
      </c>
      <c r="AK156" s="181">
        <f t="shared" si="32"/>
        <v>6.4274778921574161</v>
      </c>
      <c r="AL156" s="181">
        <f t="shared" si="32"/>
        <v>4.9256832858103117</v>
      </c>
      <c r="AM156" s="181">
        <f t="shared" si="32"/>
        <v>3.526083484286433</v>
      </c>
      <c r="AN156" s="181">
        <f t="shared" si="32"/>
        <v>5.8365585207252639</v>
      </c>
      <c r="AO156" s="181">
        <f t="shared" ref="AO156:BB156" si="33">AO140-SUM(AO152:AO155)</f>
        <v>6.5322815528217451</v>
      </c>
      <c r="AP156" s="181">
        <f t="shared" si="33"/>
        <v>7.9097600839247075</v>
      </c>
      <c r="AQ156" s="181">
        <f t="shared" si="33"/>
        <v>2.6859862391977671</v>
      </c>
      <c r="AR156" s="181">
        <f t="shared" si="33"/>
        <v>3.4804290768440289</v>
      </c>
      <c r="AS156" s="181">
        <f t="shared" si="33"/>
        <v>4.337189373682083</v>
      </c>
      <c r="AT156" s="181">
        <f t="shared" si="33"/>
        <v>4.505321266718429</v>
      </c>
      <c r="AU156" s="181">
        <f t="shared" si="33"/>
        <v>1.2859157606066471</v>
      </c>
      <c r="AV156" s="181">
        <f t="shared" si="33"/>
        <v>0</v>
      </c>
      <c r="AW156" s="181">
        <f t="shared" si="33"/>
        <v>0</v>
      </c>
      <c r="AX156" s="181">
        <f t="shared" si="33"/>
        <v>0</v>
      </c>
      <c r="AY156" s="181">
        <f t="shared" si="33"/>
        <v>0</v>
      </c>
      <c r="AZ156" s="181">
        <f t="shared" si="33"/>
        <v>0</v>
      </c>
      <c r="BA156" s="181">
        <f t="shared" si="33"/>
        <v>0</v>
      </c>
      <c r="BB156" s="181">
        <f t="shared" si="33"/>
        <v>0</v>
      </c>
      <c r="BD156" s="185">
        <f t="shared" si="29"/>
        <v>0.29352059659815366</v>
      </c>
      <c r="BE156" s="185">
        <f t="shared" si="29"/>
        <v>0.28729144853126837</v>
      </c>
      <c r="BF156" s="185">
        <f t="shared" si="30"/>
        <v>0.28892224587678189</v>
      </c>
      <c r="BG156" s="185">
        <f t="shared" si="30"/>
        <v>0.20923257869853115</v>
      </c>
      <c r="BH156" s="185">
        <f t="shared" si="31"/>
        <v>0.32129598837175233</v>
      </c>
      <c r="BI156" s="185">
        <f t="shared" si="31"/>
        <v>0.45330624189544</v>
      </c>
      <c r="BJ156" s="185">
        <f t="shared" si="31"/>
        <v>0.47959203845898823</v>
      </c>
    </row>
    <row r="158" spans="1:62" ht="13">
      <c r="A158" s="179" t="s">
        <v>63</v>
      </c>
    </row>
    <row r="159" spans="1:62" ht="13">
      <c r="A159" s="179"/>
      <c r="B159" s="238" t="s">
        <v>72</v>
      </c>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C159" s="238" t="s">
        <v>73</v>
      </c>
      <c r="AD159" s="238"/>
      <c r="AE159" s="238"/>
      <c r="AF159" s="238"/>
      <c r="AG159" s="238"/>
      <c r="AH159" s="238"/>
      <c r="AI159" s="238"/>
      <c r="AJ159" s="238"/>
      <c r="AK159" s="238"/>
      <c r="AL159" s="238"/>
      <c r="AM159" s="238"/>
      <c r="AN159" s="238"/>
      <c r="AO159" s="238"/>
      <c r="AP159" s="238"/>
      <c r="AQ159" s="238"/>
      <c r="AR159" s="238"/>
      <c r="AS159" s="238"/>
      <c r="AT159" s="238"/>
      <c r="AU159" s="238"/>
      <c r="AV159" s="238"/>
      <c r="AW159" s="238"/>
      <c r="AX159" s="238"/>
      <c r="AY159" s="238"/>
      <c r="AZ159" s="238"/>
      <c r="BA159" s="238"/>
      <c r="BB159" s="238"/>
    </row>
    <row r="160" spans="1:62" ht="13">
      <c r="A160" s="179"/>
      <c r="B160" s="187">
        <f>ExportsVeneer!C$6</f>
        <v>5.1496872199999995E-2</v>
      </c>
      <c r="C160" s="187">
        <f>ExportsVeneer!D$6</f>
        <v>5.1496872199999995E-2</v>
      </c>
      <c r="D160" s="187">
        <f>ExportsVeneer!E$6</f>
        <v>7.611718804444445E-2</v>
      </c>
      <c r="E160" s="187">
        <f>ExportsVeneer!F$6</f>
        <v>7.5725415644444433E-2</v>
      </c>
      <c r="F160" s="187">
        <f>ExportsVeneer!G$6</f>
        <v>6.8225243533333327E-2</v>
      </c>
      <c r="G160" s="187">
        <f>ExportsVeneer!H$6</f>
        <v>6.4793744399999992E-2</v>
      </c>
      <c r="H160" s="187">
        <f>ExportsVeneer!I$6</f>
        <v>4.61757114E-2</v>
      </c>
      <c r="I160" s="187">
        <f>ExportsVeneer!J$6</f>
        <v>2.3891484199999993E-2</v>
      </c>
      <c r="J160" s="187">
        <f>ExportsVeneer!K$6</f>
        <v>2.0259770999999999E-2</v>
      </c>
      <c r="K160" s="187">
        <f>ExportsVeneer!L$6</f>
        <v>5.4460607999999994E-3</v>
      </c>
      <c r="L160" s="187">
        <f>ExportsVeneer!M$6</f>
        <v>1.5807659999999997E-3</v>
      </c>
      <c r="M160" s="187">
        <f>ExportsVeneer!N$6</f>
        <v>4.6695263999999986E-3</v>
      </c>
      <c r="N160" s="187">
        <f>ExportsVeneer!O$6</f>
        <v>7.6732341999999993E-3</v>
      </c>
      <c r="O160" s="187">
        <f>ExportsVeneer!P$6</f>
        <v>6.7306867599999992E-3</v>
      </c>
      <c r="P160" s="187">
        <f>ExportsVeneer!Q$6</f>
        <v>8.0065577999999995E-3</v>
      </c>
      <c r="Q160" s="187">
        <f>ExportsVeneer!R$6</f>
        <v>8.3077451999999975E-3</v>
      </c>
      <c r="R160" s="187">
        <f>ExportsVeneer!S$6</f>
        <v>3.1984397999999994E-3</v>
      </c>
      <c r="S160" s="187">
        <f>ExportsVeneer!T$6</f>
        <v>2.0007059999999997E-3</v>
      </c>
      <c r="T160" s="187">
        <f>ExportsVeneer!U$6</f>
        <v>3.5709999999999995E-4</v>
      </c>
      <c r="U160" s="187">
        <f>ExportsVeneer!V$6</f>
        <v>0</v>
      </c>
      <c r="V160" s="187">
        <f>ExportsVeneer!W$6</f>
        <v>0</v>
      </c>
      <c r="W160" s="187">
        <f>ExportsVeneer!X$6</f>
        <v>0</v>
      </c>
      <c r="X160" s="187">
        <f>ExportsVeneer!Y$6</f>
        <v>0</v>
      </c>
      <c r="Y160" s="187">
        <f>ExportsVeneer!Z$6</f>
        <v>0</v>
      </c>
      <c r="Z160" s="187">
        <f>ExportsVeneer!AA$6</f>
        <v>0</v>
      </c>
      <c r="AA160" s="187">
        <f>ExportsVeneer!AB$6</f>
        <v>0</v>
      </c>
      <c r="AC160" s="181">
        <f>ExportsVeneer!AD$6</f>
        <v>6.0052538613744284</v>
      </c>
      <c r="AD160" s="181">
        <f>ExportsVeneer!AE$6</f>
        <v>9.740173865626037</v>
      </c>
      <c r="AE160" s="181">
        <f>ExportsVeneer!AF$6</f>
        <v>15.286312786040995</v>
      </c>
      <c r="AF160" s="181">
        <f>ExportsVeneer!AG$6</f>
        <v>15.809766999999999</v>
      </c>
      <c r="AG160" s="181">
        <f>ExportsVeneer!AH$6</f>
        <v>19.700258855995237</v>
      </c>
      <c r="AH160" s="181">
        <f>ExportsVeneer!AI$6</f>
        <v>19.490315074081575</v>
      </c>
      <c r="AI160" s="181">
        <f>ExportsVeneer!AJ$6</f>
        <v>15.518376596566245</v>
      </c>
      <c r="AJ160" s="181">
        <f>ExportsVeneer!AK$6</f>
        <v>9.7371427949265517</v>
      </c>
      <c r="AK160" s="181">
        <f>ExportsVeneer!AL$6</f>
        <v>7.5436573204859778</v>
      </c>
      <c r="AL160" s="181">
        <f>ExportsVeneer!AM$6</f>
        <v>1.5101504046921146</v>
      </c>
      <c r="AM160" s="181">
        <f>ExportsVeneer!AN$6</f>
        <v>0.72117493238988084</v>
      </c>
      <c r="AN160" s="181">
        <f>ExportsVeneer!AO$6</f>
        <v>2.2782601619758847</v>
      </c>
      <c r="AO160" s="181">
        <f>ExportsVeneer!AP$6</f>
        <v>2.9006061180656229</v>
      </c>
      <c r="AP160" s="181">
        <f>ExportsVeneer!AQ$6</f>
        <v>3.2195269999999998</v>
      </c>
      <c r="AQ160" s="181">
        <f>ExportsVeneer!AR$6</f>
        <v>3.5291939999999999</v>
      </c>
      <c r="AR160" s="181">
        <f>ExportsVeneer!AS$6</f>
        <v>3.6830496145000002</v>
      </c>
      <c r="AS160" s="181">
        <f>ExportsVeneer!AT$6</f>
        <v>2.1661654873999998</v>
      </c>
      <c r="AT160" s="181">
        <f>ExportsVeneer!AU$6</f>
        <v>0.80597261939999998</v>
      </c>
      <c r="AU160" s="181">
        <f>ExportsVeneer!AV$6</f>
        <v>0.221386</v>
      </c>
      <c r="AV160" s="181">
        <f>ExportsVeneer!AW$6</f>
        <v>0</v>
      </c>
      <c r="AW160" s="181">
        <f>ExportsVeneer!AX$6</f>
        <v>0</v>
      </c>
      <c r="AX160" s="181">
        <f>ExportsVeneer!AY$6</f>
        <v>0</v>
      </c>
      <c r="AY160" s="181">
        <f>ExportsVeneer!AZ$6</f>
        <v>0</v>
      </c>
      <c r="AZ160" s="181">
        <f>ExportsVeneer!BA$6</f>
        <v>0</v>
      </c>
      <c r="BA160" s="181">
        <f>ExportsVeneer!BB$6</f>
        <v>0</v>
      </c>
      <c r="BB160" s="181">
        <f>ExportsVeneer!BC$6</f>
        <v>0</v>
      </c>
      <c r="BC160" s="181"/>
    </row>
    <row r="161" spans="1:62">
      <c r="B161" s="178">
        <v>2000</v>
      </c>
      <c r="C161" s="178">
        <f>1+B161</f>
        <v>2001</v>
      </c>
      <c r="D161" s="178">
        <f t="shared" ref="D161:AA161" si="34">1+C161</f>
        <v>2002</v>
      </c>
      <c r="E161" s="178">
        <f t="shared" si="34"/>
        <v>2003</v>
      </c>
      <c r="F161" s="178">
        <f t="shared" si="34"/>
        <v>2004</v>
      </c>
      <c r="G161" s="178">
        <f t="shared" si="34"/>
        <v>2005</v>
      </c>
      <c r="H161" s="178">
        <f t="shared" si="34"/>
        <v>2006</v>
      </c>
      <c r="I161" s="178">
        <f t="shared" si="34"/>
        <v>2007</v>
      </c>
      <c r="J161" s="178">
        <f t="shared" si="34"/>
        <v>2008</v>
      </c>
      <c r="K161" s="178">
        <f t="shared" si="34"/>
        <v>2009</v>
      </c>
      <c r="L161" s="178">
        <f t="shared" si="34"/>
        <v>2010</v>
      </c>
      <c r="M161" s="178">
        <f t="shared" si="34"/>
        <v>2011</v>
      </c>
      <c r="N161" s="178">
        <f t="shared" si="34"/>
        <v>2012</v>
      </c>
      <c r="O161" s="178">
        <f t="shared" si="34"/>
        <v>2013</v>
      </c>
      <c r="P161" s="178">
        <f t="shared" si="34"/>
        <v>2014</v>
      </c>
      <c r="Q161" s="178">
        <f t="shared" si="34"/>
        <v>2015</v>
      </c>
      <c r="R161" s="178">
        <f t="shared" si="34"/>
        <v>2016</v>
      </c>
      <c r="S161" s="178">
        <f t="shared" si="34"/>
        <v>2017</v>
      </c>
      <c r="T161" s="178">
        <f t="shared" si="34"/>
        <v>2018</v>
      </c>
      <c r="U161" s="178">
        <f t="shared" si="34"/>
        <v>2019</v>
      </c>
      <c r="V161" s="178">
        <f t="shared" si="34"/>
        <v>2020</v>
      </c>
      <c r="W161" s="178">
        <f t="shared" si="34"/>
        <v>2021</v>
      </c>
      <c r="X161" s="178">
        <f t="shared" si="34"/>
        <v>2022</v>
      </c>
      <c r="Y161" s="178">
        <f t="shared" si="34"/>
        <v>2023</v>
      </c>
      <c r="Z161" s="178">
        <f t="shared" si="34"/>
        <v>2024</v>
      </c>
      <c r="AA161" s="178">
        <f t="shared" si="34"/>
        <v>2025</v>
      </c>
      <c r="AC161" s="178">
        <v>2000</v>
      </c>
      <c r="AD161" s="178">
        <f t="shared" ref="AD161:BB161" si="35">1+AC161</f>
        <v>2001</v>
      </c>
      <c r="AE161" s="178">
        <f t="shared" si="35"/>
        <v>2002</v>
      </c>
      <c r="AF161" s="178">
        <f t="shared" si="35"/>
        <v>2003</v>
      </c>
      <c r="AG161" s="178">
        <f t="shared" si="35"/>
        <v>2004</v>
      </c>
      <c r="AH161" s="178">
        <f t="shared" si="35"/>
        <v>2005</v>
      </c>
      <c r="AI161" s="178">
        <f t="shared" si="35"/>
        <v>2006</v>
      </c>
      <c r="AJ161" s="178">
        <f t="shared" si="35"/>
        <v>2007</v>
      </c>
      <c r="AK161" s="178">
        <f t="shared" si="35"/>
        <v>2008</v>
      </c>
      <c r="AL161" s="178">
        <f t="shared" si="35"/>
        <v>2009</v>
      </c>
      <c r="AM161" s="178">
        <f t="shared" si="35"/>
        <v>2010</v>
      </c>
      <c r="AN161" s="178">
        <f t="shared" si="35"/>
        <v>2011</v>
      </c>
      <c r="AO161" s="178">
        <f t="shared" si="35"/>
        <v>2012</v>
      </c>
      <c r="AP161" s="178">
        <f t="shared" si="35"/>
        <v>2013</v>
      </c>
      <c r="AQ161" s="178">
        <f t="shared" si="35"/>
        <v>2014</v>
      </c>
      <c r="AR161" s="178">
        <f t="shared" si="35"/>
        <v>2015</v>
      </c>
      <c r="AS161" s="178">
        <f t="shared" si="35"/>
        <v>2016</v>
      </c>
      <c r="AT161" s="178">
        <f t="shared" si="35"/>
        <v>2017</v>
      </c>
      <c r="AU161" s="178">
        <f t="shared" si="35"/>
        <v>2018</v>
      </c>
      <c r="AV161" s="178">
        <f t="shared" si="35"/>
        <v>2019</v>
      </c>
      <c r="AW161" s="178">
        <f t="shared" si="35"/>
        <v>2020</v>
      </c>
      <c r="AX161" s="178">
        <f t="shared" si="35"/>
        <v>2021</v>
      </c>
      <c r="AY161" s="178">
        <f t="shared" si="35"/>
        <v>2022</v>
      </c>
      <c r="AZ161" s="178">
        <f t="shared" si="35"/>
        <v>2023</v>
      </c>
      <c r="BA161" s="178">
        <f t="shared" si="35"/>
        <v>2024</v>
      </c>
      <c r="BB161" s="178">
        <f t="shared" si="35"/>
        <v>2025</v>
      </c>
    </row>
    <row r="162" spans="1:62">
      <c r="A162" s="183" t="s">
        <v>91</v>
      </c>
      <c r="B162" s="180">
        <f>ExportsVeneer!C$15</f>
        <v>2.9999999999999997E-6</v>
      </c>
      <c r="C162" s="180">
        <f>ExportsVeneer!D$15</f>
        <v>2.9999999999999997E-6</v>
      </c>
      <c r="D162" s="180">
        <f>ExportsVeneer!E$15</f>
        <v>0</v>
      </c>
      <c r="E162" s="180">
        <f>ExportsVeneer!F$15</f>
        <v>0</v>
      </c>
      <c r="F162" s="180">
        <f>ExportsVeneer!G$15</f>
        <v>0</v>
      </c>
      <c r="G162" s="180">
        <f>ExportsVeneer!H$15</f>
        <v>0</v>
      </c>
      <c r="H162" s="180">
        <f>ExportsVeneer!I$15</f>
        <v>0</v>
      </c>
      <c r="I162" s="180">
        <f>ExportsVeneer!J$15</f>
        <v>0</v>
      </c>
      <c r="J162" s="180">
        <f>ExportsVeneer!K$15</f>
        <v>0</v>
      </c>
      <c r="K162" s="180">
        <f>ExportsVeneer!L$15</f>
        <v>0</v>
      </c>
      <c r="L162" s="180">
        <f>ExportsVeneer!M$15</f>
        <v>1.1199999999999997E-6</v>
      </c>
      <c r="M162" s="180">
        <f>ExportsVeneer!N$15</f>
        <v>0</v>
      </c>
      <c r="N162" s="180">
        <f>ExportsVeneer!O$15</f>
        <v>0</v>
      </c>
      <c r="O162" s="180">
        <f>ExportsVeneer!P$15</f>
        <v>0</v>
      </c>
      <c r="P162" s="180">
        <f>ExportsVeneer!Q$15</f>
        <v>0</v>
      </c>
      <c r="Q162" s="180">
        <f>ExportsVeneer!R$15</f>
        <v>4.4799999999999986E-6</v>
      </c>
      <c r="R162" s="180">
        <f>ExportsVeneer!S$15</f>
        <v>1.5259999999999996E-5</v>
      </c>
      <c r="S162" s="180">
        <f>ExportsVeneer!T$15</f>
        <v>1.8739999999999997E-5</v>
      </c>
      <c r="T162" s="180">
        <f>ExportsVeneer!U$15</f>
        <v>0</v>
      </c>
      <c r="U162" s="180">
        <f>ExportsVeneer!V$15</f>
        <v>0</v>
      </c>
      <c r="V162" s="180">
        <f>ExportsVeneer!W$15</f>
        <v>0</v>
      </c>
      <c r="W162" s="180">
        <f>ExportsVeneer!X$15</f>
        <v>0</v>
      </c>
      <c r="X162" s="180">
        <f>ExportsVeneer!Y$15</f>
        <v>0</v>
      </c>
      <c r="Y162" s="180">
        <f>ExportsVeneer!Z$15</f>
        <v>0</v>
      </c>
      <c r="Z162" s="180">
        <f>ExportsVeneer!AA$15</f>
        <v>0</v>
      </c>
      <c r="AA162" s="180">
        <f>ExportsVeneer!AB$15</f>
        <v>0</v>
      </c>
      <c r="AB162" s="181"/>
      <c r="BD162" s="185">
        <f t="shared" ref="BD162:BE166" si="36">I162/I$160</f>
        <v>0</v>
      </c>
      <c r="BE162" s="185">
        <f t="shared" si="36"/>
        <v>0</v>
      </c>
      <c r="BF162" s="185">
        <f t="shared" ref="BF162:BG166" si="37">K162/K$160</f>
        <v>0</v>
      </c>
      <c r="BG162" s="185">
        <f t="shared" si="37"/>
        <v>7.0851726314963748E-4</v>
      </c>
      <c r="BH162" s="185">
        <f t="shared" ref="BH162:BJ166" si="38">M162/M$160</f>
        <v>0</v>
      </c>
      <c r="BI162" s="185">
        <f t="shared" si="38"/>
        <v>0</v>
      </c>
      <c r="BJ162" s="185">
        <f t="shared" si="38"/>
        <v>0</v>
      </c>
    </row>
    <row r="163" spans="1:62">
      <c r="A163" s="180" t="str">
        <f>ExportsVeneer!B$11</f>
        <v xml:space="preserve">China </v>
      </c>
      <c r="B163" s="180">
        <f>ExportsVeneer!C$11</f>
        <v>2.0539567999999998E-2</v>
      </c>
      <c r="C163" s="180">
        <f>ExportsVeneer!D$11</f>
        <v>1.8146799999999998E-2</v>
      </c>
      <c r="D163" s="180">
        <f>ExportsVeneer!E$11</f>
        <v>8.6627449999999995E-3</v>
      </c>
      <c r="E163" s="180">
        <f>ExportsVeneer!F$11</f>
        <v>3.3130117999999992E-3</v>
      </c>
      <c r="F163" s="180">
        <f>ExportsVeneer!G$11</f>
        <v>2.1455461999999995E-3</v>
      </c>
      <c r="G163" s="180">
        <f>ExportsVeneer!H$11</f>
        <v>1.2098860199999999E-2</v>
      </c>
      <c r="H163" s="180">
        <f>ExportsVeneer!I$11</f>
        <v>8.561533399999998E-3</v>
      </c>
      <c r="I163" s="180">
        <f>ExportsVeneer!J$11</f>
        <v>6.7934219999999986E-3</v>
      </c>
      <c r="J163" s="180">
        <f>ExportsVeneer!K$11</f>
        <v>5.6445899999999997E-3</v>
      </c>
      <c r="K163" s="180">
        <f>ExportsVeneer!L$11</f>
        <v>8.2028939999999979E-4</v>
      </c>
      <c r="L163" s="180">
        <f>ExportsVeneer!M$11</f>
        <v>0</v>
      </c>
      <c r="M163" s="180">
        <f>ExportsVeneer!N$11</f>
        <v>0</v>
      </c>
      <c r="N163" s="180">
        <f>ExportsVeneer!O$11</f>
        <v>0</v>
      </c>
      <c r="O163" s="180">
        <f>ExportsVeneer!P$11</f>
        <v>3.4587599999999996E-6</v>
      </c>
      <c r="P163" s="180">
        <f>ExportsVeneer!Q$11</f>
        <v>1.3313999999999999E-6</v>
      </c>
      <c r="Q163" s="180">
        <f>ExportsVeneer!R$11</f>
        <v>0</v>
      </c>
      <c r="R163" s="180">
        <f>ExportsVeneer!S$11</f>
        <v>2.2399999999999999E-8</v>
      </c>
      <c r="S163" s="180">
        <f>ExportsVeneer!T$11</f>
        <v>0</v>
      </c>
      <c r="T163" s="180">
        <f>ExportsVeneer!U$11</f>
        <v>0</v>
      </c>
      <c r="U163" s="180">
        <f>ExportsVeneer!V$11</f>
        <v>0</v>
      </c>
      <c r="V163" s="180">
        <f>ExportsVeneer!W$11</f>
        <v>0</v>
      </c>
      <c r="W163" s="180">
        <f>ExportsVeneer!X$11</f>
        <v>0</v>
      </c>
      <c r="X163" s="180">
        <f>ExportsVeneer!Y$11</f>
        <v>0</v>
      </c>
      <c r="Y163" s="180">
        <f>ExportsVeneer!Z$11</f>
        <v>0</v>
      </c>
      <c r="Z163" s="180">
        <f>ExportsVeneer!AA$11</f>
        <v>0</v>
      </c>
      <c r="AA163" s="180">
        <f>ExportsVeneer!AB$11</f>
        <v>0</v>
      </c>
      <c r="AB163" s="181"/>
      <c r="BD163" s="185">
        <f t="shared" si="36"/>
        <v>0.2843449131552907</v>
      </c>
      <c r="BE163" s="185">
        <f t="shared" si="36"/>
        <v>0.27861075033868843</v>
      </c>
      <c r="BF163" s="185">
        <f t="shared" si="37"/>
        <v>0.15062068348557547</v>
      </c>
      <c r="BG163" s="185">
        <f t="shared" si="37"/>
        <v>0</v>
      </c>
      <c r="BH163" s="185">
        <f t="shared" si="38"/>
        <v>0</v>
      </c>
      <c r="BI163" s="185">
        <f t="shared" si="38"/>
        <v>0</v>
      </c>
      <c r="BJ163" s="185">
        <f t="shared" si="38"/>
        <v>5.1387921074490771E-4</v>
      </c>
    </row>
    <row r="164" spans="1:62">
      <c r="A164" s="180" t="str">
        <f>ExportsVeneer!B$12</f>
        <v xml:space="preserve">South Korea </v>
      </c>
      <c r="B164" s="180">
        <f>ExportsVeneer!C$12</f>
        <v>1.2389999999999999E-3</v>
      </c>
      <c r="C164" s="180">
        <f>ExportsVeneer!D$12</f>
        <v>1.2389999999999999E-3</v>
      </c>
      <c r="D164" s="180">
        <f>ExportsVeneer!E$12</f>
        <v>2.9307854799999995E-2</v>
      </c>
      <c r="E164" s="180">
        <f>ExportsVeneer!F$12</f>
        <v>3.6867818399999995E-2</v>
      </c>
      <c r="F164" s="180">
        <f>ExportsVeneer!G$12</f>
        <v>3.5351399999999991E-2</v>
      </c>
      <c r="G164" s="180">
        <f>ExportsVeneer!H$12</f>
        <v>2.3688655199999999E-2</v>
      </c>
      <c r="H164" s="180">
        <f>ExportsVeneer!I$12</f>
        <v>1.5500595599999997E-2</v>
      </c>
      <c r="I164" s="180">
        <f>ExportsVeneer!J$12</f>
        <v>9.8300887999999993E-3</v>
      </c>
      <c r="J164" s="180">
        <f>ExportsVeneer!K$12</f>
        <v>5.8977757999999986E-3</v>
      </c>
      <c r="K164" s="180">
        <f>ExportsVeneer!L$12</f>
        <v>0</v>
      </c>
      <c r="L164" s="180">
        <f>ExportsVeneer!M$12</f>
        <v>9.6604199999999986E-5</v>
      </c>
      <c r="M164" s="180">
        <f>ExportsVeneer!N$12</f>
        <v>1.9319999999999998E-4</v>
      </c>
      <c r="N164" s="180">
        <f>ExportsVeneer!O$12</f>
        <v>0</v>
      </c>
      <c r="O164" s="180">
        <f>ExportsVeneer!P$12</f>
        <v>4.619999999999999E-4</v>
      </c>
      <c r="P164" s="180">
        <f>ExportsVeneer!Q$12</f>
        <v>0</v>
      </c>
      <c r="Q164" s="180">
        <f>ExportsVeneer!R$12</f>
        <v>7.0741999999999995E-5</v>
      </c>
      <c r="R164" s="180">
        <f>ExportsVeneer!S$12</f>
        <v>3.6273999999999992E-5</v>
      </c>
      <c r="S164" s="180">
        <f>ExportsVeneer!T$12</f>
        <v>0</v>
      </c>
      <c r="T164" s="180">
        <f>ExportsVeneer!U$12</f>
        <v>0</v>
      </c>
      <c r="U164" s="180">
        <f>ExportsVeneer!V$12</f>
        <v>0</v>
      </c>
      <c r="V164" s="180">
        <f>ExportsVeneer!W$12</f>
        <v>0</v>
      </c>
      <c r="W164" s="180">
        <f>ExportsVeneer!X$12</f>
        <v>0</v>
      </c>
      <c r="X164" s="180">
        <f>ExportsVeneer!Y$12</f>
        <v>0</v>
      </c>
      <c r="Y164" s="180">
        <f>ExportsVeneer!Z$12</f>
        <v>0</v>
      </c>
      <c r="Z164" s="180">
        <f>ExportsVeneer!AA$12</f>
        <v>0</v>
      </c>
      <c r="AA164" s="180">
        <f>ExportsVeneer!AB$12</f>
        <v>0</v>
      </c>
      <c r="AB164" s="181"/>
      <c r="BD164" s="185">
        <f t="shared" si="36"/>
        <v>0.41144738927521307</v>
      </c>
      <c r="BE164" s="185">
        <f t="shared" si="36"/>
        <v>0.29110772278719238</v>
      </c>
      <c r="BF164" s="185">
        <f t="shared" si="37"/>
        <v>0</v>
      </c>
      <c r="BG164" s="185">
        <f t="shared" si="37"/>
        <v>6.1112270886393052E-2</v>
      </c>
      <c r="BH164" s="185">
        <f t="shared" si="38"/>
        <v>4.1374645617165806E-2</v>
      </c>
      <c r="BI164" s="185">
        <f t="shared" si="38"/>
        <v>0</v>
      </c>
      <c r="BJ164" s="185">
        <f t="shared" si="38"/>
        <v>6.8640841042497125E-2</v>
      </c>
    </row>
    <row r="165" spans="1:62">
      <c r="A165" s="180" t="str">
        <f>ExportsVeneer!B$13</f>
        <v xml:space="preserve">Taiwan </v>
      </c>
      <c r="B165" s="180">
        <f>ExportsVeneer!C$13</f>
        <v>3.2065999999999997E-2</v>
      </c>
      <c r="C165" s="180">
        <f>ExportsVeneer!D$13</f>
        <v>3.2065999999999997E-2</v>
      </c>
      <c r="D165" s="180">
        <f>ExportsVeneer!E$13</f>
        <v>3.8047999999999998E-2</v>
      </c>
      <c r="E165" s="180">
        <f>ExportsVeneer!F$13</f>
        <v>3.5491999999999996E-2</v>
      </c>
      <c r="F165" s="180">
        <f>ExportsVeneer!G$13</f>
        <v>3.068033333333333E-2</v>
      </c>
      <c r="G165" s="180">
        <f>ExportsVeneer!H$13</f>
        <v>2.8958999999999992E-2</v>
      </c>
      <c r="H165" s="180">
        <f>ExportsVeneer!I$13</f>
        <v>2.2056999999999997E-2</v>
      </c>
      <c r="I165" s="180">
        <f>ExportsVeneer!J$13</f>
        <v>7.1979999999999987E-3</v>
      </c>
      <c r="J165" s="180">
        <f>ExportsVeneer!K$13</f>
        <v>8.6939999999999986E-3</v>
      </c>
      <c r="K165" s="180">
        <f>ExportsVeneer!L$13</f>
        <v>2.3649999999999999E-3</v>
      </c>
      <c r="L165" s="180">
        <f>ExportsVeneer!M$13</f>
        <v>1.3649999999999999E-3</v>
      </c>
      <c r="M165" s="180">
        <f>ExportsVeneer!N$13</f>
        <v>4.1789999999999987E-3</v>
      </c>
      <c r="N165" s="180">
        <f>ExportsVeneer!O$13</f>
        <v>6.8829999999999994E-3</v>
      </c>
      <c r="O165" s="180">
        <f>ExportsVeneer!P$13</f>
        <v>6.2539999999999991E-3</v>
      </c>
      <c r="P165" s="180">
        <f>ExportsVeneer!Q$13</f>
        <v>7.9899999999999988E-3</v>
      </c>
      <c r="Q165" s="180">
        <f>ExportsVeneer!R$13</f>
        <v>8.1859999999999988E-3</v>
      </c>
      <c r="R165" s="180">
        <f>ExportsVeneer!S$13</f>
        <v>3.0469193999999992E-3</v>
      </c>
      <c r="S165" s="180">
        <f>ExportsVeneer!T$13</f>
        <v>1.9339999999999995E-3</v>
      </c>
      <c r="T165" s="180">
        <f>ExportsVeneer!U$13</f>
        <v>3.3199999999999994E-4</v>
      </c>
      <c r="U165" s="180">
        <f>ExportsVeneer!V$13</f>
        <v>0</v>
      </c>
      <c r="V165" s="180">
        <f>ExportsVeneer!W$13</f>
        <v>0</v>
      </c>
      <c r="W165" s="180">
        <f>ExportsVeneer!X$13</f>
        <v>0</v>
      </c>
      <c r="X165" s="180">
        <f>ExportsVeneer!Y$13</f>
        <v>0</v>
      </c>
      <c r="Y165" s="180">
        <f>ExportsVeneer!Z$13</f>
        <v>0</v>
      </c>
      <c r="Z165" s="180">
        <f>ExportsVeneer!AA$13</f>
        <v>0</v>
      </c>
      <c r="AA165" s="180">
        <f>ExportsVeneer!AB$13</f>
        <v>0</v>
      </c>
      <c r="AB165" s="181"/>
      <c r="BD165" s="185">
        <f t="shared" si="36"/>
        <v>0.30127889668738123</v>
      </c>
      <c r="BE165" s="185">
        <f t="shared" si="36"/>
        <v>0.4291262719603296</v>
      </c>
      <c r="BF165" s="185">
        <f t="shared" si="37"/>
        <v>0.43425883163111217</v>
      </c>
      <c r="BG165" s="185">
        <f t="shared" si="37"/>
        <v>0.86350541446362084</v>
      </c>
      <c r="BH165" s="185">
        <f t="shared" si="38"/>
        <v>0.89495157367565159</v>
      </c>
      <c r="BI165" s="185">
        <f t="shared" si="38"/>
        <v>0.89701419513560532</v>
      </c>
      <c r="BJ165" s="185">
        <f t="shared" si="38"/>
        <v>0.92917709930687664</v>
      </c>
    </row>
    <row r="166" spans="1:62">
      <c r="A166" s="183" t="s">
        <v>22</v>
      </c>
      <c r="B166" s="180">
        <f t="shared" ref="B166:M166" si="39">B160-SUM(B162:B165)</f>
        <v>-2.3506958000000036E-3</v>
      </c>
      <c r="C166" s="180">
        <f t="shared" si="39"/>
        <v>4.2072199999999838E-5</v>
      </c>
      <c r="D166" s="180">
        <f t="shared" si="39"/>
        <v>9.8588244444461348E-5</v>
      </c>
      <c r="E166" s="180">
        <f t="shared" si="39"/>
        <v>5.2585444444447349E-5</v>
      </c>
      <c r="F166" s="180">
        <f t="shared" si="39"/>
        <v>4.7963999999997564E-5</v>
      </c>
      <c r="G166" s="180">
        <f t="shared" si="39"/>
        <v>4.7229000000009735E-5</v>
      </c>
      <c r="H166" s="180">
        <f t="shared" si="39"/>
        <v>5.6582400000004807E-5</v>
      </c>
      <c r="I166" s="180">
        <f t="shared" si="39"/>
        <v>6.9973399999995883E-5</v>
      </c>
      <c r="J166" s="180">
        <f t="shared" si="39"/>
        <v>2.3405200000003318E-5</v>
      </c>
      <c r="K166" s="180">
        <f t="shared" si="39"/>
        <v>2.2607713999999997E-3</v>
      </c>
      <c r="L166" s="180">
        <f t="shared" si="39"/>
        <v>1.1804179999999978E-4</v>
      </c>
      <c r="M166" s="180">
        <f t="shared" si="39"/>
        <v>2.973263999999998E-4</v>
      </c>
      <c r="N166" s="180">
        <f t="shared" ref="N166:AA166" si="40">N160-SUM(N162:N165)</f>
        <v>7.9023419999999997E-4</v>
      </c>
      <c r="O166" s="180">
        <f t="shared" si="40"/>
        <v>1.1228000000000279E-5</v>
      </c>
      <c r="P166" s="180">
        <f t="shared" si="40"/>
        <v>1.5226400000000265E-5</v>
      </c>
      <c r="Q166" s="180">
        <f t="shared" si="40"/>
        <v>4.6523199999998904E-5</v>
      </c>
      <c r="R166" s="180">
        <f t="shared" si="40"/>
        <v>9.9964000000000129E-5</v>
      </c>
      <c r="S166" s="180">
        <f t="shared" si="40"/>
        <v>4.7966000000000198E-5</v>
      </c>
      <c r="T166" s="180">
        <f t="shared" si="40"/>
        <v>2.5100000000000014E-5</v>
      </c>
      <c r="U166" s="180">
        <f t="shared" si="40"/>
        <v>0</v>
      </c>
      <c r="V166" s="180">
        <f t="shared" si="40"/>
        <v>0</v>
      </c>
      <c r="W166" s="180">
        <f t="shared" si="40"/>
        <v>0</v>
      </c>
      <c r="X166" s="180">
        <f t="shared" si="40"/>
        <v>0</v>
      </c>
      <c r="Y166" s="180">
        <f t="shared" si="40"/>
        <v>0</v>
      </c>
      <c r="Z166" s="180">
        <f t="shared" si="40"/>
        <v>0</v>
      </c>
      <c r="AA166" s="180">
        <f t="shared" si="40"/>
        <v>0</v>
      </c>
      <c r="AB166" s="181"/>
      <c r="BD166" s="185">
        <f t="shared" si="36"/>
        <v>2.9288008821149714E-3</v>
      </c>
      <c r="BE166" s="185">
        <f t="shared" si="36"/>
        <v>1.1552549137896632E-3</v>
      </c>
      <c r="BF166" s="185">
        <f t="shared" si="37"/>
        <v>0.41512048488331232</v>
      </c>
      <c r="BG166" s="185">
        <f t="shared" si="37"/>
        <v>7.4673797386836382E-2</v>
      </c>
      <c r="BH166" s="185">
        <f t="shared" si="38"/>
        <v>6.3673780707182617E-2</v>
      </c>
      <c r="BI166" s="185">
        <f t="shared" si="38"/>
        <v>0.10298580486439474</v>
      </c>
      <c r="BJ166" s="185">
        <f t="shared" si="38"/>
        <v>1.6681804398813356E-3</v>
      </c>
    </row>
    <row r="167" spans="1:62">
      <c r="AB167" s="181"/>
    </row>
    <row r="169" spans="1:62">
      <c r="A169" s="183"/>
      <c r="B169" s="183"/>
      <c r="C169" s="183"/>
      <c r="D169" s="183"/>
      <c r="E169" s="183"/>
      <c r="F169" s="183"/>
      <c r="G169" s="183"/>
      <c r="H169" s="183"/>
      <c r="I169" s="183"/>
      <c r="J169" s="183"/>
      <c r="K169" s="183"/>
      <c r="L169" s="183"/>
      <c r="M169" s="183"/>
      <c r="N169" s="183"/>
      <c r="O169" s="183"/>
      <c r="P169" s="183"/>
      <c r="Q169" s="183"/>
      <c r="R169" s="183"/>
      <c r="S169" s="183"/>
      <c r="T169" s="183"/>
      <c r="U169" s="183"/>
      <c r="V169" s="183"/>
      <c r="W169" s="183"/>
      <c r="X169" s="183"/>
      <c r="Y169" s="183"/>
      <c r="Z169" s="183"/>
      <c r="AA169" s="183"/>
    </row>
    <row r="170" spans="1:62">
      <c r="A170" s="183"/>
      <c r="B170" s="183"/>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183"/>
      <c r="Y170" s="183"/>
      <c r="Z170" s="183"/>
      <c r="AA170" s="183"/>
    </row>
    <row r="171" spans="1:62">
      <c r="A171" s="183"/>
      <c r="B171" s="183"/>
      <c r="C171" s="183"/>
      <c r="D171" s="183"/>
      <c r="E171" s="183"/>
      <c r="F171" s="183"/>
      <c r="G171" s="183"/>
      <c r="H171" s="183"/>
      <c r="I171" s="183"/>
      <c r="J171" s="183"/>
      <c r="K171" s="183"/>
      <c r="L171" s="183"/>
      <c r="M171" s="183"/>
      <c r="N171" s="183"/>
      <c r="O171" s="183"/>
      <c r="P171" s="183"/>
      <c r="Q171" s="183"/>
      <c r="R171" s="183"/>
      <c r="S171" s="183"/>
      <c r="T171" s="183"/>
      <c r="U171" s="183"/>
      <c r="V171" s="183"/>
      <c r="W171" s="183"/>
      <c r="X171" s="183"/>
      <c r="Y171" s="183"/>
      <c r="Z171" s="183"/>
      <c r="AA171" s="183"/>
    </row>
    <row r="172" spans="1:62">
      <c r="A172" s="178" t="str">
        <f>A162</f>
        <v>EU-28</v>
      </c>
      <c r="AC172" s="181">
        <f>ExportsVeneer!AD$15</f>
        <v>0</v>
      </c>
      <c r="AD172" s="181">
        <f>ExportsVeneer!AE$15</f>
        <v>8.8637531999999995E-3</v>
      </c>
      <c r="AE172" s="181">
        <f>ExportsVeneer!AF$15</f>
        <v>0</v>
      </c>
      <c r="AF172" s="181">
        <f>ExportsVeneer!AG$15</f>
        <v>0</v>
      </c>
      <c r="AG172" s="181">
        <f>ExportsVeneer!AH$15</f>
        <v>0</v>
      </c>
      <c r="AH172" s="181">
        <f>ExportsVeneer!AI$15</f>
        <v>0</v>
      </c>
      <c r="AI172" s="181">
        <f>ExportsVeneer!AJ$15</f>
        <v>0</v>
      </c>
      <c r="AJ172" s="181">
        <f>ExportsVeneer!AK$15</f>
        <v>0</v>
      </c>
      <c r="AK172" s="181">
        <f>ExportsVeneer!AL$15</f>
        <v>0</v>
      </c>
      <c r="AL172" s="181">
        <f>ExportsVeneer!AM$15</f>
        <v>0</v>
      </c>
      <c r="AM172" s="181">
        <f>ExportsVeneer!AN$15</f>
        <v>4.5882477E-3</v>
      </c>
      <c r="AN172" s="181">
        <f>ExportsVeneer!AO$15</f>
        <v>0</v>
      </c>
      <c r="AO172" s="181">
        <f>ExportsVeneer!AP$15</f>
        <v>0</v>
      </c>
      <c r="AP172" s="181">
        <f>ExportsVeneer!AQ$15</f>
        <v>0</v>
      </c>
      <c r="AQ172" s="181">
        <f>ExportsVeneer!AR$15</f>
        <v>0</v>
      </c>
      <c r="AR172" s="181">
        <f>ExportsVeneer!AS$15</f>
        <v>3.4162614500000001E-2</v>
      </c>
      <c r="AS172" s="181">
        <f>ExportsVeneer!AT$15</f>
        <v>0.10553848739999999</v>
      </c>
      <c r="AT172" s="181">
        <f>ExportsVeneer!AU$15</f>
        <v>7.7725619400000001E-2</v>
      </c>
      <c r="AU172" s="181">
        <f>ExportsVeneer!AV$15</f>
        <v>0</v>
      </c>
      <c r="AV172" s="181">
        <f>ExportsVeneer!AW$15</f>
        <v>0</v>
      </c>
      <c r="AW172" s="181">
        <f>ExportsVeneer!AX$15</f>
        <v>0</v>
      </c>
      <c r="AX172" s="181">
        <f>ExportsVeneer!AY$15</f>
        <v>0</v>
      </c>
      <c r="AY172" s="181">
        <f>ExportsVeneer!AZ$15</f>
        <v>0</v>
      </c>
      <c r="AZ172" s="181">
        <f>ExportsVeneer!BA$15</f>
        <v>0</v>
      </c>
      <c r="BA172" s="181">
        <f>ExportsVeneer!BB$15</f>
        <v>0</v>
      </c>
      <c r="BB172" s="181">
        <f>ExportsVeneer!BC$15</f>
        <v>0</v>
      </c>
      <c r="BD172" s="185">
        <f t="shared" ref="BD172:BE175" si="41">AJ172/AJ$160</f>
        <v>0</v>
      </c>
      <c r="BE172" s="185">
        <f t="shared" si="41"/>
        <v>0</v>
      </c>
      <c r="BF172" s="185">
        <f t="shared" ref="BF172:BG175" si="42">AL172/AL$160</f>
        <v>0</v>
      </c>
      <c r="BG172" s="185">
        <f t="shared" si="42"/>
        <v>6.3621841164045153E-3</v>
      </c>
      <c r="BH172" s="185">
        <f t="shared" ref="BH172:BJ175" si="43">AN172/AN$160</f>
        <v>0</v>
      </c>
      <c r="BI172" s="185">
        <f t="shared" si="43"/>
        <v>0</v>
      </c>
      <c r="BJ172" s="185">
        <f t="shared" si="43"/>
        <v>0</v>
      </c>
    </row>
    <row r="173" spans="1:62">
      <c r="A173" s="178" t="str">
        <f>A163</f>
        <v xml:space="preserve">China </v>
      </c>
      <c r="AC173" s="181">
        <f>ExportsVeneer!AD$11</f>
        <v>0.36857000000000001</v>
      </c>
      <c r="AD173" s="181">
        <f>ExportsVeneer!AE$11</f>
        <v>3.2290000000000001</v>
      </c>
      <c r="AE173" s="181">
        <f>ExportsVeneer!AF$11</f>
        <v>1.168355</v>
      </c>
      <c r="AF173" s="181">
        <f>ExportsVeneer!AG$11</f>
        <v>0.94199999999999995</v>
      </c>
      <c r="AG173" s="181">
        <f>ExportsVeneer!AH$11</f>
        <v>0.57399999999999995</v>
      </c>
      <c r="AH173" s="181">
        <f>ExportsVeneer!AI$11</f>
        <v>4.0069999999999997</v>
      </c>
      <c r="AI173" s="181">
        <f>ExportsVeneer!AJ$11</f>
        <v>3.3209149999999994</v>
      </c>
      <c r="AJ173" s="181">
        <f>ExportsVeneer!AK$11</f>
        <v>2.7759119999999999</v>
      </c>
      <c r="AK173" s="181">
        <f>ExportsVeneer!AL$11</f>
        <v>2.3463309999999997</v>
      </c>
      <c r="AL173" s="181">
        <f>ExportsVeneer!AM$11</f>
        <v>0.35155399999999998</v>
      </c>
      <c r="AM173" s="181">
        <f>ExportsVeneer!AN$11</f>
        <v>0</v>
      </c>
      <c r="AN173" s="181">
        <f>ExportsVeneer!AO$11</f>
        <v>0</v>
      </c>
      <c r="AO173" s="181">
        <f>ExportsVeneer!AP$11</f>
        <v>0</v>
      </c>
      <c r="AP173" s="181">
        <f>ExportsVeneer!AQ$11</f>
        <v>4.5690000000000001E-3</v>
      </c>
      <c r="AQ173" s="181">
        <f>ExportsVeneer!AR$11</f>
        <v>1.3370000000000001E-3</v>
      </c>
      <c r="AR173" s="181">
        <f>ExportsVeneer!AS$11</f>
        <v>0</v>
      </c>
      <c r="AS173" s="181">
        <f>ExportsVeneer!AT$11</f>
        <v>1.18E-4</v>
      </c>
      <c r="AT173" s="181">
        <f>ExportsVeneer!AU$11</f>
        <v>0</v>
      </c>
      <c r="AU173" s="181">
        <f>ExportsVeneer!AV$11</f>
        <v>0</v>
      </c>
      <c r="AV173" s="181">
        <f>ExportsVeneer!AW$11</f>
        <v>0</v>
      </c>
      <c r="AW173" s="181">
        <f>ExportsVeneer!AX$11</f>
        <v>0</v>
      </c>
      <c r="AX173" s="181">
        <f>ExportsVeneer!AY$11</f>
        <v>0</v>
      </c>
      <c r="AY173" s="181">
        <f>ExportsVeneer!AZ$11</f>
        <v>0</v>
      </c>
      <c r="AZ173" s="181">
        <f>ExportsVeneer!BA$11</f>
        <v>0</v>
      </c>
      <c r="BA173" s="181">
        <f>ExportsVeneer!BB$11</f>
        <v>0</v>
      </c>
      <c r="BB173" s="181">
        <f>ExportsVeneer!BC$11</f>
        <v>0</v>
      </c>
      <c r="BD173" s="185">
        <f t="shared" si="41"/>
        <v>0.28508486097650365</v>
      </c>
      <c r="BE173" s="185">
        <f t="shared" si="41"/>
        <v>0.31103361411025021</v>
      </c>
      <c r="BF173" s="185">
        <f t="shared" si="42"/>
        <v>0.23279403091751902</v>
      </c>
      <c r="BG173" s="185">
        <f t="shared" si="42"/>
        <v>0</v>
      </c>
      <c r="BH173" s="185">
        <f t="shared" si="43"/>
        <v>0</v>
      </c>
      <c r="BI173" s="185">
        <f t="shared" si="43"/>
        <v>0</v>
      </c>
      <c r="BJ173" s="185">
        <f t="shared" si="43"/>
        <v>1.4191525649575234E-3</v>
      </c>
    </row>
    <row r="174" spans="1:62">
      <c r="A174" s="178" t="str">
        <f>A164</f>
        <v xml:space="preserve">South Korea </v>
      </c>
      <c r="AC174" s="181">
        <f>ExportsVeneer!AD$12</f>
        <v>0</v>
      </c>
      <c r="AD174" s="181">
        <f>ExportsVeneer!AE$12</f>
        <v>0.21406599999999998</v>
      </c>
      <c r="AE174" s="181">
        <f>ExportsVeneer!AF$12</f>
        <v>5.0210809999999997</v>
      </c>
      <c r="AF174" s="181">
        <f>ExportsVeneer!AG$12</f>
        <v>6.269175999999999</v>
      </c>
      <c r="AG174" s="181">
        <f>ExportsVeneer!AH$12</f>
        <v>9.6009999999999991</v>
      </c>
      <c r="AH174" s="181">
        <f>ExportsVeneer!AI$12</f>
        <v>7.3650000000000002</v>
      </c>
      <c r="AI174" s="181">
        <f>ExportsVeneer!AJ$12</f>
        <v>5.7530000000000001</v>
      </c>
      <c r="AJ174" s="181">
        <f>ExportsVeneer!AK$12</f>
        <v>4.2489999999999997</v>
      </c>
      <c r="AK174" s="181">
        <f>ExportsVeneer!AL$12</f>
        <v>2.3370000000000002</v>
      </c>
      <c r="AL174" s="181">
        <f>ExportsVeneer!AM$12</f>
        <v>0</v>
      </c>
      <c r="AM174" s="181">
        <f>ExportsVeneer!AN$12</f>
        <v>8.5000000000000006E-2</v>
      </c>
      <c r="AN174" s="181">
        <f>ExportsVeneer!AO$12</f>
        <v>0.22600000000000001</v>
      </c>
      <c r="AO174" s="181">
        <f>ExportsVeneer!AP$12</f>
        <v>0</v>
      </c>
      <c r="AP174" s="181">
        <f>ExportsVeneer!AQ$12</f>
        <v>0.34399999999999997</v>
      </c>
      <c r="AQ174" s="181">
        <f>ExportsVeneer!AR$12</f>
        <v>0</v>
      </c>
      <c r="AR174" s="181">
        <f>ExportsVeneer!AS$12</f>
        <v>2.8000000000000001E-2</v>
      </c>
      <c r="AS174" s="181">
        <f>ExportsVeneer!AT$12</f>
        <v>9.0000000000000011E-3</v>
      </c>
      <c r="AT174" s="181">
        <f>ExportsVeneer!AU$12</f>
        <v>0</v>
      </c>
      <c r="AU174" s="181">
        <f>ExportsVeneer!AV$12</f>
        <v>0</v>
      </c>
      <c r="AV174" s="181">
        <f>ExportsVeneer!AW$12</f>
        <v>0</v>
      </c>
      <c r="AW174" s="181">
        <f>ExportsVeneer!AX$12</f>
        <v>0</v>
      </c>
      <c r="AX174" s="181">
        <f>ExportsVeneer!AY$12</f>
        <v>0</v>
      </c>
      <c r="AY174" s="181">
        <f>ExportsVeneer!AZ$12</f>
        <v>0</v>
      </c>
      <c r="AZ174" s="181">
        <f>ExportsVeneer!BA$12</f>
        <v>0</v>
      </c>
      <c r="BA174" s="181">
        <f>ExportsVeneer!BB$12</f>
        <v>0</v>
      </c>
      <c r="BB174" s="181">
        <f>ExportsVeneer!BC$12</f>
        <v>0</v>
      </c>
      <c r="BD174" s="185">
        <f t="shared" si="41"/>
        <v>0.43637030795254456</v>
      </c>
      <c r="BE174" s="185">
        <f t="shared" si="41"/>
        <v>0.30979668093532198</v>
      </c>
      <c r="BF174" s="185">
        <f t="shared" si="42"/>
        <v>0</v>
      </c>
      <c r="BG174" s="185">
        <f t="shared" si="42"/>
        <v>0.11786322039553004</v>
      </c>
      <c r="BH174" s="185">
        <f t="shared" si="43"/>
        <v>9.9198504091822071E-2</v>
      </c>
      <c r="BI174" s="185">
        <f t="shared" si="43"/>
        <v>0</v>
      </c>
      <c r="BJ174" s="185">
        <f t="shared" si="43"/>
        <v>0.1068479935096056</v>
      </c>
    </row>
    <row r="175" spans="1:62">
      <c r="A175" s="178" t="str">
        <f>A165</f>
        <v xml:space="preserve">Taiwan </v>
      </c>
      <c r="AC175" s="181">
        <f>ExportsVeneer!AD$13</f>
        <v>4.7292347102145369</v>
      </c>
      <c r="AD175" s="181">
        <f>ExportsVeneer!AE$13</f>
        <v>6.209349112426036</v>
      </c>
      <c r="AE175" s="181">
        <f>ExportsVeneer!AF$13</f>
        <v>9</v>
      </c>
      <c r="AF175" s="181">
        <f>ExportsVeneer!AG$13</f>
        <v>8.4939999999999998</v>
      </c>
      <c r="AG175" s="181">
        <f>ExportsVeneer!AH$13</f>
        <v>9.4139999999999997</v>
      </c>
      <c r="AH175" s="181">
        <f>ExportsVeneer!AI$13</f>
        <v>8.021404061659215</v>
      </c>
      <c r="AI175" s="181">
        <f>ExportsVeneer!AJ$13</f>
        <v>6.2756984432995697</v>
      </c>
      <c r="AJ175" s="181">
        <f>ExportsVeneer!AK$13</f>
        <v>2.4248813809730621</v>
      </c>
      <c r="AK175" s="181">
        <f>ExportsVeneer!AL$13</f>
        <v>2.6446563204859772</v>
      </c>
      <c r="AL175" s="181">
        <f>ExportsVeneer!AM$13</f>
        <v>0.66311486615671555</v>
      </c>
      <c r="AM175" s="181">
        <f>ExportsVeneer!AN$13</f>
        <v>0.47271368468988079</v>
      </c>
      <c r="AN175" s="181">
        <f>ExportsVeneer!AO$13</f>
        <v>1.8595001619758849</v>
      </c>
      <c r="AO175" s="181">
        <f>ExportsVeneer!AP$13</f>
        <v>2.712319118065623</v>
      </c>
      <c r="AP175" s="181">
        <f>ExportsVeneer!AQ$13</f>
        <v>2.8449999999999998</v>
      </c>
      <c r="AQ175" s="181">
        <f>ExportsVeneer!AR$13</f>
        <v>3.504</v>
      </c>
      <c r="AR175" s="181">
        <f>ExportsVeneer!AS$13</f>
        <v>3.4609999999999999</v>
      </c>
      <c r="AS175" s="181">
        <f>ExportsVeneer!AT$13</f>
        <v>1.6191759999999999</v>
      </c>
      <c r="AT175" s="181">
        <f>ExportsVeneer!AU$13</f>
        <v>0.505</v>
      </c>
      <c r="AU175" s="181">
        <f>ExportsVeneer!AV$13</f>
        <v>9.5000000000000001E-2</v>
      </c>
      <c r="AV175" s="181">
        <f>ExportsVeneer!AW$13</f>
        <v>0</v>
      </c>
      <c r="AW175" s="181">
        <f>ExportsVeneer!AX$13</f>
        <v>0</v>
      </c>
      <c r="AX175" s="181">
        <f>ExportsVeneer!AY$13</f>
        <v>0</v>
      </c>
      <c r="AY175" s="181">
        <f>ExportsVeneer!AZ$13</f>
        <v>0</v>
      </c>
      <c r="AZ175" s="181">
        <f>ExportsVeneer!BA$13</f>
        <v>0</v>
      </c>
      <c r="BA175" s="181">
        <f>ExportsVeneer!BB$13</f>
        <v>0</v>
      </c>
      <c r="BB175" s="181">
        <f>ExportsVeneer!BC$13</f>
        <v>0</v>
      </c>
      <c r="BD175" s="185">
        <f t="shared" si="41"/>
        <v>0.24903418097519572</v>
      </c>
      <c r="BE175" s="185">
        <f t="shared" si="41"/>
        <v>0.35058012421958784</v>
      </c>
      <c r="BF175" s="185">
        <f t="shared" si="42"/>
        <v>0.43910518058094328</v>
      </c>
      <c r="BG175" s="185">
        <f t="shared" si="42"/>
        <v>0.65547714355984132</v>
      </c>
      <c r="BH175" s="185">
        <f t="shared" si="43"/>
        <v>0.81619307268366637</v>
      </c>
      <c r="BI175" s="185">
        <f t="shared" si="43"/>
        <v>0.93508701549400097</v>
      </c>
      <c r="BJ175" s="185">
        <f t="shared" si="43"/>
        <v>0.88367017888031374</v>
      </c>
    </row>
    <row r="176" spans="1:62">
      <c r="A176" s="178" t="str">
        <f>A166</f>
        <v>Others</v>
      </c>
      <c r="AC176" s="181">
        <f t="shared" ref="AC176:AN176" si="44">AC160-SUM(AC172:AC175)</f>
        <v>0.90744915115989144</v>
      </c>
      <c r="AD176" s="181">
        <f t="shared" si="44"/>
        <v>7.8895000000001048E-2</v>
      </c>
      <c r="AE176" s="181">
        <f t="shared" si="44"/>
        <v>9.6876786040994034E-2</v>
      </c>
      <c r="AF176" s="181">
        <f t="shared" si="44"/>
        <v>0.10459100000000099</v>
      </c>
      <c r="AG176" s="181">
        <f t="shared" si="44"/>
        <v>0.11125885599523855</v>
      </c>
      <c r="AH176" s="181">
        <f t="shared" si="44"/>
        <v>9.6911012422360443E-2</v>
      </c>
      <c r="AI176" s="181">
        <f t="shared" si="44"/>
        <v>0.16876315326667601</v>
      </c>
      <c r="AJ176" s="181">
        <f t="shared" si="44"/>
        <v>0.28734941395348912</v>
      </c>
      <c r="AK176" s="181">
        <f t="shared" si="44"/>
        <v>0.21567000000000025</v>
      </c>
      <c r="AL176" s="181">
        <f t="shared" si="44"/>
        <v>0.495481538535399</v>
      </c>
      <c r="AM176" s="181">
        <f t="shared" si="44"/>
        <v>0.15887300000000004</v>
      </c>
      <c r="AN176" s="181">
        <f t="shared" si="44"/>
        <v>0.19275999999999982</v>
      </c>
      <c r="AO176" s="181">
        <f t="shared" ref="AO176:BB176" si="45">AO160-SUM(AO172:AO175)</f>
        <v>0.18828699999999987</v>
      </c>
      <c r="AP176" s="181">
        <f t="shared" si="45"/>
        <v>2.5958000000000148E-2</v>
      </c>
      <c r="AQ176" s="181">
        <f t="shared" si="45"/>
        <v>2.3857000000000017E-2</v>
      </c>
      <c r="AR176" s="181">
        <f t="shared" si="45"/>
        <v>0.15988700000000033</v>
      </c>
      <c r="AS176" s="181">
        <f t="shared" si="45"/>
        <v>0.43233299999999986</v>
      </c>
      <c r="AT176" s="181">
        <f t="shared" si="45"/>
        <v>0.22324699999999997</v>
      </c>
      <c r="AU176" s="181">
        <f t="shared" si="45"/>
        <v>0.126386</v>
      </c>
      <c r="AV176" s="181">
        <f t="shared" si="45"/>
        <v>0</v>
      </c>
      <c r="AW176" s="181">
        <f t="shared" si="45"/>
        <v>0</v>
      </c>
      <c r="AX176" s="181">
        <f t="shared" si="45"/>
        <v>0</v>
      </c>
      <c r="AY176" s="181">
        <f t="shared" si="45"/>
        <v>0</v>
      </c>
      <c r="AZ176" s="181">
        <f t="shared" si="45"/>
        <v>0</v>
      </c>
      <c r="BA176" s="181">
        <f t="shared" si="45"/>
        <v>0</v>
      </c>
      <c r="BB176" s="181">
        <f t="shared" si="45"/>
        <v>0</v>
      </c>
      <c r="BD176" s="185">
        <f t="shared" ref="BD176:BJ176" si="46">AJ176/AJ$90</f>
        <v>5.1026517396491667E-4</v>
      </c>
      <c r="BE176" s="185">
        <f t="shared" si="46"/>
        <v>3.8808235264279532E-4</v>
      </c>
      <c r="BF176" s="185">
        <f t="shared" si="46"/>
        <v>1.3548656257524674E-3</v>
      </c>
      <c r="BG176" s="185">
        <f t="shared" si="46"/>
        <v>2.6106494145571106E-4</v>
      </c>
      <c r="BH176" s="185">
        <f t="shared" si="46"/>
        <v>2.4983267608145153E-4</v>
      </c>
      <c r="BI176" s="185">
        <f t="shared" si="46"/>
        <v>2.7924950595413424E-4</v>
      </c>
      <c r="BJ176" s="185">
        <f t="shared" si="46"/>
        <v>3.3947164052371031E-5</v>
      </c>
    </row>
    <row r="177" spans="1:63">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c r="W177" s="166"/>
      <c r="X177" s="166"/>
      <c r="Y177" s="166"/>
      <c r="Z177" s="166"/>
      <c r="AA177" s="166"/>
      <c r="AB177" s="166"/>
      <c r="AC177" s="166"/>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6"/>
      <c r="BB177" s="166"/>
      <c r="BC177" s="166"/>
      <c r="BD177" s="166"/>
      <c r="BE177" s="166"/>
      <c r="BF177" s="166"/>
      <c r="BG177" s="166"/>
      <c r="BH177" s="166"/>
      <c r="BI177" s="166"/>
      <c r="BJ177" s="166"/>
      <c r="BK177" s="166"/>
    </row>
    <row r="178" spans="1:63" ht="13">
      <c r="A178" s="179" t="s">
        <v>64</v>
      </c>
    </row>
    <row r="179" spans="1:63" ht="13">
      <c r="A179" s="179"/>
      <c r="B179" s="238" t="s">
        <v>75</v>
      </c>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C179" s="238" t="s">
        <v>73</v>
      </c>
      <c r="AD179" s="238"/>
      <c r="AE179" s="238"/>
      <c r="AF179" s="238"/>
      <c r="AG179" s="238"/>
      <c r="AH179" s="238"/>
      <c r="AI179" s="238"/>
      <c r="AJ179" s="238"/>
      <c r="AK179" s="238"/>
      <c r="AL179" s="238"/>
      <c r="AM179" s="238"/>
      <c r="AN179" s="238"/>
      <c r="AO179" s="238"/>
      <c r="AP179" s="238"/>
      <c r="AQ179" s="238"/>
      <c r="AR179" s="238"/>
      <c r="AS179" s="238"/>
      <c r="AT179" s="238"/>
      <c r="AU179" s="238"/>
      <c r="AV179" s="238"/>
      <c r="AW179" s="238"/>
      <c r="AX179" s="238"/>
      <c r="AY179" s="238"/>
      <c r="AZ179" s="238"/>
      <c r="BA179" s="238"/>
      <c r="BB179" s="238"/>
    </row>
    <row r="180" spans="1:63" ht="13">
      <c r="A180" s="179"/>
      <c r="B180" s="187">
        <f>ExportsWoodChips!C$6</f>
        <v>8.3227999999999996E-2</v>
      </c>
      <c r="C180" s="187">
        <f>ExportsWoodChips!D$6</f>
        <v>8.3227999999999996E-2</v>
      </c>
      <c r="D180" s="187">
        <f>ExportsWoodChips!E$6</f>
        <v>4.8901E-2</v>
      </c>
      <c r="E180" s="187">
        <f>ExportsWoodChips!F$6</f>
        <v>4.1035000000000002E-2</v>
      </c>
      <c r="F180" s="187">
        <f>ExportsWoodChips!G$6</f>
        <v>4.0127000000000003E-2</v>
      </c>
      <c r="G180" s="187">
        <f>ExportsWoodChips!H$6</f>
        <v>4.4886999999999996E-2</v>
      </c>
      <c r="H180" s="187">
        <f>ExportsWoodChips!I$6</f>
        <v>2.9461336000000001E-2</v>
      </c>
      <c r="I180" s="187">
        <f>ExportsWoodChips!J$6</f>
        <v>3.2937000000000001E-2</v>
      </c>
      <c r="J180" s="187">
        <f>ExportsWoodChips!K$6</f>
        <v>1.2462000000000001E-2</v>
      </c>
      <c r="K180" s="187">
        <f>ExportsWoodChips!L$6</f>
        <v>3.2953000000000003E-2</v>
      </c>
      <c r="L180" s="187">
        <f>ExportsWoodChips!M$6</f>
        <v>1.5423019999999999E-2</v>
      </c>
      <c r="M180" s="187">
        <f>ExportsWoodChips!N$6</f>
        <v>1.0533639999999999E-2</v>
      </c>
      <c r="N180" s="187">
        <f>ExportsWoodChips!O$6</f>
        <v>5.6297220000000002E-3</v>
      </c>
      <c r="O180" s="187">
        <f>ExportsWoodChips!P$6</f>
        <v>0</v>
      </c>
      <c r="P180" s="187">
        <f>ExportsWoodChips!Q$6</f>
        <v>0</v>
      </c>
      <c r="Q180" s="187">
        <f>ExportsWoodChips!R$6</f>
        <v>0</v>
      </c>
      <c r="R180" s="187">
        <f>ExportsWoodChips!S$6</f>
        <v>0</v>
      </c>
      <c r="S180" s="187">
        <f>ExportsWoodChips!T$6</f>
        <v>0</v>
      </c>
      <c r="T180" s="187">
        <f>ExportsWoodChips!U$6</f>
        <v>0</v>
      </c>
      <c r="U180" s="187">
        <f>ExportsWoodChips!V$6</f>
        <v>0</v>
      </c>
      <c r="V180" s="187">
        <f>ExportsWoodChips!W$6</f>
        <v>0</v>
      </c>
      <c r="W180" s="187">
        <f>ExportsWoodChips!X$6</f>
        <v>0</v>
      </c>
      <c r="X180" s="187">
        <f>ExportsWoodChips!Y$6</f>
        <v>0</v>
      </c>
      <c r="Y180" s="187">
        <f>ExportsWoodChips!Z$6</f>
        <v>0</v>
      </c>
      <c r="Z180" s="187">
        <f>ExportsWoodChips!AA$6</f>
        <v>0</v>
      </c>
      <c r="AA180" s="187">
        <f>ExportsWoodChips!AB$6</f>
        <v>0</v>
      </c>
      <c r="AC180" s="181">
        <f>ExportsWoodChips!AD$6</f>
        <v>5.8858616024762043</v>
      </c>
      <c r="AD180" s="181">
        <f>ExportsWoodChips!AE$6</f>
        <v>9.1660556128082433</v>
      </c>
      <c r="AE180" s="181">
        <f>ExportsWoodChips!AF$6</f>
        <v>6.5159577164153824</v>
      </c>
      <c r="AF180" s="181">
        <f>ExportsWoodChips!AG$6</f>
        <v>7.1938343132014966</v>
      </c>
      <c r="AG180" s="181">
        <f>ExportsWoodChips!AH$6</f>
        <v>7.4126595388277297</v>
      </c>
      <c r="AH180" s="181">
        <f>ExportsWoodChips!AI$6</f>
        <v>7.298162420168067</v>
      </c>
      <c r="AI180" s="181">
        <f>ExportsWoodChips!AJ$6</f>
        <v>5.2063080476647023</v>
      </c>
      <c r="AJ180" s="181">
        <f>ExportsWoodChips!AK$6</f>
        <v>5.6169081953488362</v>
      </c>
      <c r="AK180" s="181">
        <f>ExportsWoodChips!AL$6</f>
        <v>2.5761720459166941</v>
      </c>
      <c r="AL180" s="181">
        <f>ExportsWoodChips!AM$6</f>
        <v>6.8478109436857446</v>
      </c>
      <c r="AM180" s="181">
        <f>ExportsWoodChips!AN$6</f>
        <v>3.2971663696797089</v>
      </c>
      <c r="AN180" s="181">
        <f>ExportsWoodChips!AO$6</f>
        <v>2.305830495406016</v>
      </c>
      <c r="AO180" s="181">
        <f>ExportsWoodChips!AP$6</f>
        <v>1.2770579020991055</v>
      </c>
      <c r="AP180" s="181">
        <f>ExportsWoodChips!AQ$6</f>
        <v>0</v>
      </c>
      <c r="AQ180" s="181">
        <f>ExportsWoodChips!AR$6</f>
        <v>0</v>
      </c>
      <c r="AR180" s="181">
        <f>ExportsWoodChips!AS$6</f>
        <v>0</v>
      </c>
      <c r="AS180" s="181">
        <f>ExportsWoodChips!AT$6</f>
        <v>0</v>
      </c>
      <c r="AT180" s="181">
        <f>ExportsWoodChips!AU$6</f>
        <v>0</v>
      </c>
      <c r="AU180" s="181">
        <f>ExportsWoodChips!AV$6</f>
        <v>0</v>
      </c>
      <c r="AV180" s="181">
        <f>ExportsWoodChips!AW$6</f>
        <v>0</v>
      </c>
      <c r="AW180" s="181">
        <f>ExportsWoodChips!AX$6</f>
        <v>0</v>
      </c>
      <c r="AX180" s="181">
        <f>ExportsWoodChips!AY$6</f>
        <v>0</v>
      </c>
      <c r="AY180" s="181">
        <f>ExportsWoodChips!AZ$6</f>
        <v>0</v>
      </c>
      <c r="AZ180" s="181">
        <f>ExportsWoodChips!BA$6</f>
        <v>0</v>
      </c>
      <c r="BA180" s="181">
        <f>ExportsWoodChips!BB$6</f>
        <v>0</v>
      </c>
      <c r="BB180" s="181">
        <f>ExportsWoodChips!BC$6</f>
        <v>0</v>
      </c>
      <c r="BC180" s="181"/>
    </row>
    <row r="181" spans="1:63">
      <c r="B181" s="178">
        <v>2000</v>
      </c>
      <c r="C181" s="178">
        <f>1+B181</f>
        <v>2001</v>
      </c>
      <c r="D181" s="178">
        <f t="shared" ref="D181:AA181" si="47">1+C181</f>
        <v>2002</v>
      </c>
      <c r="E181" s="178">
        <f t="shared" si="47"/>
        <v>2003</v>
      </c>
      <c r="F181" s="178">
        <f t="shared" si="47"/>
        <v>2004</v>
      </c>
      <c r="G181" s="178">
        <f t="shared" si="47"/>
        <v>2005</v>
      </c>
      <c r="H181" s="178">
        <f t="shared" si="47"/>
        <v>2006</v>
      </c>
      <c r="I181" s="178">
        <f t="shared" si="47"/>
        <v>2007</v>
      </c>
      <c r="J181" s="178">
        <f t="shared" si="47"/>
        <v>2008</v>
      </c>
      <c r="K181" s="178">
        <f t="shared" si="47"/>
        <v>2009</v>
      </c>
      <c r="L181" s="178">
        <f t="shared" si="47"/>
        <v>2010</v>
      </c>
      <c r="M181" s="178">
        <f t="shared" si="47"/>
        <v>2011</v>
      </c>
      <c r="N181" s="178">
        <f t="shared" si="47"/>
        <v>2012</v>
      </c>
      <c r="O181" s="178">
        <f t="shared" si="47"/>
        <v>2013</v>
      </c>
      <c r="P181" s="178">
        <f t="shared" si="47"/>
        <v>2014</v>
      </c>
      <c r="Q181" s="178">
        <f t="shared" si="47"/>
        <v>2015</v>
      </c>
      <c r="R181" s="178">
        <f t="shared" si="47"/>
        <v>2016</v>
      </c>
      <c r="S181" s="178">
        <f t="shared" si="47"/>
        <v>2017</v>
      </c>
      <c r="T181" s="178">
        <f t="shared" si="47"/>
        <v>2018</v>
      </c>
      <c r="U181" s="178">
        <f t="shared" si="47"/>
        <v>2019</v>
      </c>
      <c r="V181" s="178">
        <f t="shared" si="47"/>
        <v>2020</v>
      </c>
      <c r="W181" s="178">
        <f t="shared" si="47"/>
        <v>2021</v>
      </c>
      <c r="X181" s="178">
        <f t="shared" si="47"/>
        <v>2022</v>
      </c>
      <c r="Y181" s="178">
        <f t="shared" si="47"/>
        <v>2023</v>
      </c>
      <c r="Z181" s="178">
        <f t="shared" si="47"/>
        <v>2024</v>
      </c>
      <c r="AA181" s="178">
        <f t="shared" si="47"/>
        <v>2025</v>
      </c>
      <c r="AC181" s="178">
        <v>2000</v>
      </c>
      <c r="AD181" s="178">
        <f t="shared" ref="AD181:BB181" si="48">1+AC181</f>
        <v>2001</v>
      </c>
      <c r="AE181" s="178">
        <f t="shared" si="48"/>
        <v>2002</v>
      </c>
      <c r="AF181" s="178">
        <f t="shared" si="48"/>
        <v>2003</v>
      </c>
      <c r="AG181" s="178">
        <f t="shared" si="48"/>
        <v>2004</v>
      </c>
      <c r="AH181" s="178">
        <f t="shared" si="48"/>
        <v>2005</v>
      </c>
      <c r="AI181" s="178">
        <f t="shared" si="48"/>
        <v>2006</v>
      </c>
      <c r="AJ181" s="178">
        <f t="shared" si="48"/>
        <v>2007</v>
      </c>
      <c r="AK181" s="178">
        <f t="shared" si="48"/>
        <v>2008</v>
      </c>
      <c r="AL181" s="178">
        <f t="shared" si="48"/>
        <v>2009</v>
      </c>
      <c r="AM181" s="178">
        <f t="shared" si="48"/>
        <v>2010</v>
      </c>
      <c r="AN181" s="178">
        <f t="shared" si="48"/>
        <v>2011</v>
      </c>
      <c r="AO181" s="178">
        <f t="shared" si="48"/>
        <v>2012</v>
      </c>
      <c r="AP181" s="178">
        <f t="shared" si="48"/>
        <v>2013</v>
      </c>
      <c r="AQ181" s="178">
        <f t="shared" si="48"/>
        <v>2014</v>
      </c>
      <c r="AR181" s="178">
        <f t="shared" si="48"/>
        <v>2015</v>
      </c>
      <c r="AS181" s="178">
        <f t="shared" si="48"/>
        <v>2016</v>
      </c>
      <c r="AT181" s="178">
        <f t="shared" si="48"/>
        <v>2017</v>
      </c>
      <c r="AU181" s="178">
        <f t="shared" si="48"/>
        <v>2018</v>
      </c>
      <c r="AV181" s="178">
        <f t="shared" si="48"/>
        <v>2019</v>
      </c>
      <c r="AW181" s="178">
        <f t="shared" si="48"/>
        <v>2020</v>
      </c>
      <c r="AX181" s="178">
        <f t="shared" si="48"/>
        <v>2021</v>
      </c>
      <c r="AY181" s="178">
        <f t="shared" si="48"/>
        <v>2022</v>
      </c>
      <c r="AZ181" s="178">
        <f t="shared" si="48"/>
        <v>2023</v>
      </c>
      <c r="BA181" s="178">
        <f t="shared" si="48"/>
        <v>2024</v>
      </c>
      <c r="BB181" s="178">
        <f t="shared" si="48"/>
        <v>2025</v>
      </c>
    </row>
    <row r="182" spans="1:63">
      <c r="A182" s="183" t="s">
        <v>91</v>
      </c>
      <c r="B182" s="180">
        <f>ExportsWoodChips!C$13</f>
        <v>0</v>
      </c>
      <c r="C182" s="180">
        <f>ExportsWoodChips!D$13</f>
        <v>0</v>
      </c>
      <c r="D182" s="180">
        <f>ExportsWoodChips!E$13</f>
        <v>0</v>
      </c>
      <c r="E182" s="180">
        <f>ExportsWoodChips!F$13</f>
        <v>0</v>
      </c>
      <c r="F182" s="180">
        <f>ExportsWoodChips!G$13</f>
        <v>0</v>
      </c>
      <c r="G182" s="180">
        <f>ExportsWoodChips!H$13</f>
        <v>0</v>
      </c>
      <c r="H182" s="180">
        <f>ExportsWoodChips!I$13</f>
        <v>0</v>
      </c>
      <c r="I182" s="180">
        <f>ExportsWoodChips!J$13</f>
        <v>0</v>
      </c>
      <c r="J182" s="180">
        <f>ExportsWoodChips!K$13</f>
        <v>0</v>
      </c>
      <c r="K182" s="180">
        <f>ExportsWoodChips!L$13</f>
        <v>0</v>
      </c>
      <c r="L182" s="180">
        <f>ExportsWoodChips!M$13</f>
        <v>0</v>
      </c>
      <c r="M182" s="180">
        <f>ExportsWoodChips!N$13</f>
        <v>0</v>
      </c>
      <c r="N182" s="180">
        <f>ExportsWoodChips!O$13</f>
        <v>0</v>
      </c>
      <c r="O182" s="180">
        <f>ExportsWoodChips!P$13</f>
        <v>0</v>
      </c>
      <c r="P182" s="180">
        <f>ExportsWoodChips!Q$13</f>
        <v>0</v>
      </c>
      <c r="Q182" s="180">
        <f>ExportsWoodChips!R$13</f>
        <v>0</v>
      </c>
      <c r="R182" s="180">
        <f>ExportsWoodChips!S$13</f>
        <v>0</v>
      </c>
      <c r="S182" s="180">
        <f>ExportsWoodChips!T$13</f>
        <v>0</v>
      </c>
      <c r="T182" s="180">
        <f>ExportsWoodChips!U$13</f>
        <v>0</v>
      </c>
      <c r="U182" s="180">
        <f>ExportsWoodChips!V$13</f>
        <v>0</v>
      </c>
      <c r="V182" s="180">
        <f>ExportsWoodChips!W$13</f>
        <v>0</v>
      </c>
      <c r="W182" s="180">
        <f>ExportsWoodChips!X$13</f>
        <v>0</v>
      </c>
      <c r="X182" s="180">
        <f>ExportsWoodChips!Y$13</f>
        <v>0</v>
      </c>
      <c r="Y182" s="180">
        <f>ExportsWoodChips!Z$13</f>
        <v>0</v>
      </c>
      <c r="Z182" s="180">
        <f>ExportsWoodChips!AA$13</f>
        <v>0</v>
      </c>
      <c r="AA182" s="180">
        <f>ExportsWoodChips!AB$13</f>
        <v>0</v>
      </c>
      <c r="AB182" s="181"/>
      <c r="BD182" s="185">
        <f t="shared" ref="BD182:BE184" si="49">I182/I$180</f>
        <v>0</v>
      </c>
      <c r="BE182" s="185">
        <f t="shared" si="49"/>
        <v>0</v>
      </c>
      <c r="BF182" s="185">
        <f t="shared" ref="BF182:BG184" si="50">K182/K$180</f>
        <v>0</v>
      </c>
      <c r="BG182" s="185">
        <f t="shared" si="50"/>
        <v>0</v>
      </c>
      <c r="BH182" s="185">
        <f t="shared" ref="BH182:BJ184" si="51">M182/M$180</f>
        <v>0</v>
      </c>
      <c r="BI182" s="185">
        <f t="shared" si="51"/>
        <v>0</v>
      </c>
      <c r="BJ182" s="185" t="e">
        <f t="shared" si="51"/>
        <v>#DIV/0!</v>
      </c>
    </row>
    <row r="183" spans="1:63">
      <c r="A183" s="180" t="str">
        <f>ExportsWoodChips!B$11</f>
        <v xml:space="preserve">Japan </v>
      </c>
      <c r="B183" s="180">
        <f>ExportsWoodChips!C$11</f>
        <v>8.3227999999999996E-2</v>
      </c>
      <c r="C183" s="180">
        <f>ExportsWoodChips!D$11</f>
        <v>8.3227999999999996E-2</v>
      </c>
      <c r="D183" s="180">
        <f>ExportsWoodChips!E$11</f>
        <v>4.8901E-2</v>
      </c>
      <c r="E183" s="180">
        <f>ExportsWoodChips!F$11</f>
        <v>4.1035000000000002E-2</v>
      </c>
      <c r="F183" s="180">
        <f>ExportsWoodChips!G$11</f>
        <v>4.0127000000000003E-2</v>
      </c>
      <c r="G183" s="180">
        <f>ExportsWoodChips!H$11</f>
        <v>4.4886999999999996E-2</v>
      </c>
      <c r="H183" s="180">
        <f>ExportsWoodChips!I$11</f>
        <v>2.9461000000000001E-2</v>
      </c>
      <c r="I183" s="180">
        <f>ExportsWoodChips!J$11</f>
        <v>3.2937000000000001E-2</v>
      </c>
      <c r="J183" s="180">
        <f>ExportsWoodChips!K$11</f>
        <v>1.2462000000000001E-2</v>
      </c>
      <c r="K183" s="180">
        <f>ExportsWoodChips!L$11</f>
        <v>3.2953000000000003E-2</v>
      </c>
      <c r="L183" s="180">
        <f>ExportsWoodChips!M$11</f>
        <v>1.5422999999999999E-2</v>
      </c>
      <c r="M183" s="180">
        <f>ExportsWoodChips!N$11</f>
        <v>1.0459999999999999E-2</v>
      </c>
      <c r="N183" s="180">
        <f>ExportsWoodChips!O$11</f>
        <v>5.5399999999999998E-3</v>
      </c>
      <c r="O183" s="180">
        <f>ExportsWoodChips!P$11</f>
        <v>0</v>
      </c>
      <c r="P183" s="180">
        <f>ExportsWoodChips!Q$11</f>
        <v>0</v>
      </c>
      <c r="Q183" s="180">
        <f>ExportsWoodChips!R$11</f>
        <v>0</v>
      </c>
      <c r="R183" s="180">
        <f>ExportsWoodChips!S$11</f>
        <v>0</v>
      </c>
      <c r="S183" s="180">
        <f>ExportsWoodChips!T$11</f>
        <v>0</v>
      </c>
      <c r="T183" s="180">
        <f>ExportsWoodChips!U$11</f>
        <v>0</v>
      </c>
      <c r="U183" s="180">
        <f>ExportsWoodChips!V$11</f>
        <v>0</v>
      </c>
      <c r="V183" s="180">
        <f>ExportsWoodChips!W$11</f>
        <v>0</v>
      </c>
      <c r="W183" s="180">
        <f>ExportsWoodChips!X$11</f>
        <v>0</v>
      </c>
      <c r="X183" s="180">
        <f>ExportsWoodChips!Y$11</f>
        <v>0</v>
      </c>
      <c r="Y183" s="180">
        <f>ExportsWoodChips!Z$11</f>
        <v>0</v>
      </c>
      <c r="Z183" s="180">
        <f>ExportsWoodChips!AA$11</f>
        <v>0</v>
      </c>
      <c r="AA183" s="180">
        <f>ExportsWoodChips!AB$11</f>
        <v>0</v>
      </c>
      <c r="AB183" s="181"/>
      <c r="BD183" s="185">
        <f t="shared" si="49"/>
        <v>1</v>
      </c>
      <c r="BE183" s="185">
        <f t="shared" si="49"/>
        <v>1</v>
      </c>
      <c r="BF183" s="185">
        <f t="shared" si="50"/>
        <v>1</v>
      </c>
      <c r="BG183" s="185">
        <f t="shared" si="50"/>
        <v>0.99999870323710927</v>
      </c>
      <c r="BH183" s="185">
        <f t="shared" si="51"/>
        <v>0.9930090642930649</v>
      </c>
      <c r="BI183" s="185">
        <f t="shared" si="51"/>
        <v>0.98406280096956822</v>
      </c>
      <c r="BJ183" s="185" t="e">
        <f t="shared" si="51"/>
        <v>#DIV/0!</v>
      </c>
    </row>
    <row r="184" spans="1:63">
      <c r="A184" s="183" t="s">
        <v>22</v>
      </c>
      <c r="B184" s="180">
        <f t="shared" ref="B184:M184" si="52">B180-SUM(B182:B183)</f>
        <v>0</v>
      </c>
      <c r="C184" s="180">
        <f t="shared" si="52"/>
        <v>0</v>
      </c>
      <c r="D184" s="180">
        <f t="shared" si="52"/>
        <v>0</v>
      </c>
      <c r="E184" s="180">
        <f t="shared" si="52"/>
        <v>0</v>
      </c>
      <c r="F184" s="180">
        <f t="shared" si="52"/>
        <v>0</v>
      </c>
      <c r="G184" s="180">
        <f t="shared" si="52"/>
        <v>0</v>
      </c>
      <c r="H184" s="180">
        <f t="shared" si="52"/>
        <v>3.3600000000008623E-7</v>
      </c>
      <c r="I184" s="180">
        <f t="shared" si="52"/>
        <v>0</v>
      </c>
      <c r="J184" s="180">
        <f t="shared" si="52"/>
        <v>0</v>
      </c>
      <c r="K184" s="180">
        <f t="shared" si="52"/>
        <v>0</v>
      </c>
      <c r="L184" s="180">
        <f t="shared" si="52"/>
        <v>1.9999999999881224E-8</v>
      </c>
      <c r="M184" s="180">
        <f t="shared" si="52"/>
        <v>7.3639999999999817E-5</v>
      </c>
      <c r="N184" s="180">
        <f t="shared" ref="N184:AA184" si="53">N180-SUM(N182:N183)</f>
        <v>8.9722000000000413E-5</v>
      </c>
      <c r="O184" s="180">
        <f t="shared" si="53"/>
        <v>0</v>
      </c>
      <c r="P184" s="180">
        <f t="shared" si="53"/>
        <v>0</v>
      </c>
      <c r="Q184" s="180">
        <f t="shared" si="53"/>
        <v>0</v>
      </c>
      <c r="R184" s="180">
        <f t="shared" si="53"/>
        <v>0</v>
      </c>
      <c r="S184" s="180">
        <f t="shared" si="53"/>
        <v>0</v>
      </c>
      <c r="T184" s="180">
        <f t="shared" si="53"/>
        <v>0</v>
      </c>
      <c r="U184" s="180">
        <f t="shared" si="53"/>
        <v>0</v>
      </c>
      <c r="V184" s="180">
        <f t="shared" si="53"/>
        <v>0</v>
      </c>
      <c r="W184" s="180">
        <f t="shared" si="53"/>
        <v>0</v>
      </c>
      <c r="X184" s="180">
        <f t="shared" si="53"/>
        <v>0</v>
      </c>
      <c r="Y184" s="180">
        <f t="shared" si="53"/>
        <v>0</v>
      </c>
      <c r="Z184" s="180">
        <f t="shared" si="53"/>
        <v>0</v>
      </c>
      <c r="AA184" s="180">
        <f t="shared" si="53"/>
        <v>0</v>
      </c>
      <c r="AB184" s="181"/>
      <c r="BD184" s="185">
        <f t="shared" si="49"/>
        <v>0</v>
      </c>
      <c r="BE184" s="185">
        <f t="shared" si="49"/>
        <v>0</v>
      </c>
      <c r="BF184" s="185">
        <f t="shared" si="50"/>
        <v>0</v>
      </c>
      <c r="BG184" s="185">
        <f t="shared" si="50"/>
        <v>1.2967628907880056E-6</v>
      </c>
      <c r="BH184" s="185">
        <f t="shared" si="51"/>
        <v>6.9909357069350983E-3</v>
      </c>
      <c r="BI184" s="185">
        <f t="shared" si="51"/>
        <v>1.5937199030431771E-2</v>
      </c>
      <c r="BJ184" s="185" t="e">
        <f t="shared" si="51"/>
        <v>#DIV/0!</v>
      </c>
    </row>
    <row r="185" spans="1:63">
      <c r="AB185" s="181"/>
    </row>
    <row r="187" spans="1:63">
      <c r="A187" s="183"/>
      <c r="B187" s="183"/>
      <c r="C187" s="183"/>
      <c r="D187" s="183"/>
      <c r="E187" s="183"/>
      <c r="F187" s="183"/>
      <c r="G187" s="183"/>
      <c r="H187" s="183"/>
      <c r="I187" s="183"/>
      <c r="J187" s="183"/>
      <c r="K187" s="183"/>
      <c r="L187" s="183"/>
      <c r="M187" s="183"/>
      <c r="N187" s="183"/>
      <c r="O187" s="183"/>
      <c r="P187" s="183"/>
      <c r="Q187" s="183"/>
      <c r="R187" s="183"/>
      <c r="S187" s="183"/>
      <c r="T187" s="183"/>
      <c r="U187" s="183"/>
      <c r="V187" s="183"/>
      <c r="W187" s="183"/>
      <c r="X187" s="183"/>
      <c r="Y187" s="183"/>
      <c r="Z187" s="183"/>
      <c r="AA187" s="183"/>
    </row>
    <row r="188" spans="1:63">
      <c r="A188" s="178" t="str">
        <f>A182</f>
        <v>EU-28</v>
      </c>
      <c r="AC188" s="181">
        <f>ExportsWoodChips!AD$13</f>
        <v>0</v>
      </c>
      <c r="AD188" s="181">
        <f>ExportsWoodChips!AE$13</f>
        <v>0</v>
      </c>
      <c r="AE188" s="181">
        <f>ExportsWoodChips!AF$13</f>
        <v>0</v>
      </c>
      <c r="AF188" s="181">
        <f>ExportsWoodChips!AG$13</f>
        <v>0</v>
      </c>
      <c r="AG188" s="181">
        <f>ExportsWoodChips!AH$13</f>
        <v>0</v>
      </c>
      <c r="AH188" s="181">
        <f>ExportsWoodChips!AI$13</f>
        <v>0</v>
      </c>
      <c r="AI188" s="181">
        <f>ExportsWoodChips!AJ$13</f>
        <v>0</v>
      </c>
      <c r="AJ188" s="181">
        <f>ExportsWoodChips!AK$13</f>
        <v>0</v>
      </c>
      <c r="AK188" s="181">
        <f>ExportsWoodChips!AL$13</f>
        <v>0</v>
      </c>
      <c r="AL188" s="181">
        <f>ExportsWoodChips!AM$13</f>
        <v>0</v>
      </c>
      <c r="AM188" s="181">
        <f>ExportsWoodChips!AN$13</f>
        <v>0</v>
      </c>
      <c r="AN188" s="181">
        <f>ExportsWoodChips!AO$13</f>
        <v>0</v>
      </c>
      <c r="AO188" s="181">
        <f>ExportsWoodChips!AP$13</f>
        <v>0</v>
      </c>
      <c r="AP188" s="181">
        <f>ExportsWoodChips!AQ$13</f>
        <v>0</v>
      </c>
      <c r="AQ188" s="181">
        <f>ExportsWoodChips!AR$13</f>
        <v>0</v>
      </c>
      <c r="AR188" s="181">
        <f>ExportsWoodChips!AS$13</f>
        <v>0</v>
      </c>
      <c r="AS188" s="181">
        <f>ExportsWoodChips!AT$13</f>
        <v>0</v>
      </c>
      <c r="AT188" s="181">
        <f>ExportsWoodChips!AU$13</f>
        <v>0</v>
      </c>
      <c r="AU188" s="181">
        <f>ExportsWoodChips!AV$13</f>
        <v>0</v>
      </c>
      <c r="AV188" s="181">
        <f>ExportsWoodChips!AW$13</f>
        <v>0</v>
      </c>
      <c r="AW188" s="181">
        <f>ExportsWoodChips!AX$13</f>
        <v>0</v>
      </c>
      <c r="AX188" s="181">
        <f>ExportsWoodChips!AY$13</f>
        <v>0</v>
      </c>
      <c r="AY188" s="181">
        <f>ExportsWoodChips!AZ$13</f>
        <v>0</v>
      </c>
      <c r="AZ188" s="181">
        <f>ExportsWoodChips!BA$13</f>
        <v>0</v>
      </c>
      <c r="BA188" s="181">
        <f>ExportsWoodChips!BB$13</f>
        <v>0</v>
      </c>
      <c r="BB188" s="181">
        <f>ExportsWoodChips!BC$13</f>
        <v>0</v>
      </c>
      <c r="BD188" s="185">
        <f t="shared" ref="BD188:BE190" si="54">AJ188/AJ$180</f>
        <v>0</v>
      </c>
      <c r="BE188" s="185">
        <f t="shared" si="54"/>
        <v>0</v>
      </c>
      <c r="BF188" s="185">
        <f t="shared" ref="BF188:BG190" si="55">AL188/AL$180</f>
        <v>0</v>
      </c>
      <c r="BG188" s="185">
        <f t="shared" si="55"/>
        <v>0</v>
      </c>
      <c r="BH188" s="185">
        <f t="shared" ref="BH188:BJ190" si="56">AN188/AN$180</f>
        <v>0</v>
      </c>
      <c r="BI188" s="185">
        <f t="shared" si="56"/>
        <v>0</v>
      </c>
      <c r="BJ188" s="185" t="e">
        <f t="shared" si="56"/>
        <v>#DIV/0!</v>
      </c>
    </row>
    <row r="189" spans="1:63">
      <c r="A189" s="178" t="str">
        <f>A183</f>
        <v xml:space="preserve">Japan </v>
      </c>
      <c r="AC189" s="181">
        <f>ExportsWoodChips!AD$11</f>
        <v>5.8858616024762043</v>
      </c>
      <c r="AD189" s="181">
        <f>ExportsWoodChips!AE$11</f>
        <v>9.1660556128082433</v>
      </c>
      <c r="AE189" s="181">
        <f>ExportsWoodChips!AF$11</f>
        <v>6.5159577164153824</v>
      </c>
      <c r="AF189" s="181">
        <f>ExportsWoodChips!AG$11</f>
        <v>7.1938343132014966</v>
      </c>
      <c r="AG189" s="181">
        <f>ExportsWoodChips!AH$11</f>
        <v>7.4126595388277297</v>
      </c>
      <c r="AH189" s="181">
        <f>ExportsWoodChips!AI$11</f>
        <v>7.298162420168067</v>
      </c>
      <c r="AI189" s="181">
        <f>ExportsWoodChips!AJ$11</f>
        <v>5.2001720476647026</v>
      </c>
      <c r="AJ189" s="181">
        <f>ExportsWoodChips!AK$11</f>
        <v>5.6169081953488362</v>
      </c>
      <c r="AK189" s="181">
        <f>ExportsWoodChips!AL$11</f>
        <v>2.5761720459166941</v>
      </c>
      <c r="AL189" s="181">
        <f>ExportsWoodChips!AM$11</f>
        <v>6.8478109436857446</v>
      </c>
      <c r="AM189" s="181">
        <f>ExportsWoodChips!AN$11</f>
        <v>3.2971663696797089</v>
      </c>
      <c r="AN189" s="181">
        <f>ExportsWoodChips!AO$11</f>
        <v>2.2244214954060162</v>
      </c>
      <c r="AO189" s="181">
        <f>ExportsWoodChips!AP$11</f>
        <v>1.1355469020991056</v>
      </c>
      <c r="AP189" s="181">
        <f>ExportsWoodChips!AQ$11</f>
        <v>0</v>
      </c>
      <c r="AQ189" s="181">
        <f>ExportsWoodChips!AR$11</f>
        <v>0</v>
      </c>
      <c r="AR189" s="181">
        <f>ExportsWoodChips!AS$11</f>
        <v>0</v>
      </c>
      <c r="AS189" s="181">
        <f>ExportsWoodChips!AT$11</f>
        <v>0</v>
      </c>
      <c r="AT189" s="181">
        <f>ExportsWoodChips!AU$11</f>
        <v>0</v>
      </c>
      <c r="AU189" s="181">
        <f>ExportsWoodChips!AV$11</f>
        <v>0</v>
      </c>
      <c r="AV189" s="181">
        <f>ExportsWoodChips!AW$11</f>
        <v>0</v>
      </c>
      <c r="AW189" s="181">
        <f>ExportsWoodChips!AX$11</f>
        <v>0</v>
      </c>
      <c r="AX189" s="181">
        <f>ExportsWoodChips!AY$11</f>
        <v>0</v>
      </c>
      <c r="AY189" s="181">
        <f>ExportsWoodChips!AZ$11</f>
        <v>0</v>
      </c>
      <c r="AZ189" s="181">
        <f>ExportsWoodChips!BA$11</f>
        <v>0</v>
      </c>
      <c r="BA189" s="181">
        <f>ExportsWoodChips!BB$11</f>
        <v>0</v>
      </c>
      <c r="BB189" s="181">
        <f>ExportsWoodChips!BC$11</f>
        <v>0</v>
      </c>
      <c r="BD189" s="185">
        <f t="shared" si="54"/>
        <v>1</v>
      </c>
      <c r="BE189" s="185">
        <f t="shared" si="54"/>
        <v>1</v>
      </c>
      <c r="BF189" s="185">
        <f t="shared" si="55"/>
        <v>1</v>
      </c>
      <c r="BG189" s="185">
        <f t="shared" si="55"/>
        <v>1</v>
      </c>
      <c r="BH189" s="185">
        <f t="shared" si="56"/>
        <v>0.9646942825319581</v>
      </c>
      <c r="BI189" s="185">
        <f t="shared" si="56"/>
        <v>0.88918983253038275</v>
      </c>
      <c r="BJ189" s="185" t="e">
        <f t="shared" si="56"/>
        <v>#DIV/0!</v>
      </c>
    </row>
    <row r="190" spans="1:63">
      <c r="A190" s="186" t="str">
        <f>A184</f>
        <v>Others</v>
      </c>
      <c r="AC190" s="181">
        <f t="shared" ref="AC190:AN190" si="57">AC180-SUM(AC188:AC189)</f>
        <v>0</v>
      </c>
      <c r="AD190" s="181">
        <f t="shared" si="57"/>
        <v>0</v>
      </c>
      <c r="AE190" s="181">
        <f t="shared" si="57"/>
        <v>0</v>
      </c>
      <c r="AF190" s="181">
        <f t="shared" si="57"/>
        <v>0</v>
      </c>
      <c r="AG190" s="181">
        <f t="shared" si="57"/>
        <v>0</v>
      </c>
      <c r="AH190" s="181">
        <f t="shared" si="57"/>
        <v>0</v>
      </c>
      <c r="AI190" s="181">
        <f t="shared" si="57"/>
        <v>6.1359999999996973E-3</v>
      </c>
      <c r="AJ190" s="181">
        <f t="shared" si="57"/>
        <v>0</v>
      </c>
      <c r="AK190" s="181">
        <f t="shared" si="57"/>
        <v>0</v>
      </c>
      <c r="AL190" s="181">
        <f t="shared" si="57"/>
        <v>0</v>
      </c>
      <c r="AM190" s="181">
        <f t="shared" si="57"/>
        <v>0</v>
      </c>
      <c r="AN190" s="181">
        <f t="shared" si="57"/>
        <v>8.1408999999999843E-2</v>
      </c>
      <c r="AO190" s="181">
        <f t="shared" ref="AO190:BB190" si="58">AO180-SUM(AO188:AO189)</f>
        <v>0.14151099999999994</v>
      </c>
      <c r="AP190" s="181">
        <f t="shared" si="58"/>
        <v>0</v>
      </c>
      <c r="AQ190" s="181">
        <f t="shared" si="58"/>
        <v>0</v>
      </c>
      <c r="AR190" s="181">
        <f t="shared" si="58"/>
        <v>0</v>
      </c>
      <c r="AS190" s="181">
        <f t="shared" si="58"/>
        <v>0</v>
      </c>
      <c r="AT190" s="181">
        <f t="shared" si="58"/>
        <v>0</v>
      </c>
      <c r="AU190" s="181">
        <f t="shared" si="58"/>
        <v>0</v>
      </c>
      <c r="AV190" s="181">
        <f t="shared" si="58"/>
        <v>0</v>
      </c>
      <c r="AW190" s="181">
        <f t="shared" si="58"/>
        <v>0</v>
      </c>
      <c r="AX190" s="181">
        <f t="shared" si="58"/>
        <v>0</v>
      </c>
      <c r="AY190" s="181">
        <f t="shared" si="58"/>
        <v>0</v>
      </c>
      <c r="AZ190" s="181">
        <f t="shared" si="58"/>
        <v>0</v>
      </c>
      <c r="BA190" s="181">
        <f t="shared" si="58"/>
        <v>0</v>
      </c>
      <c r="BB190" s="181">
        <f t="shared" si="58"/>
        <v>0</v>
      </c>
      <c r="BD190" s="185">
        <f t="shared" si="54"/>
        <v>0</v>
      </c>
      <c r="BE190" s="185">
        <f t="shared" si="54"/>
        <v>0</v>
      </c>
      <c r="BF190" s="185">
        <f t="shared" si="55"/>
        <v>0</v>
      </c>
      <c r="BG190" s="185">
        <f t="shared" si="55"/>
        <v>0</v>
      </c>
      <c r="BH190" s="185">
        <f t="shared" si="56"/>
        <v>3.5305717468041883E-2</v>
      </c>
      <c r="BI190" s="185">
        <f t="shared" si="56"/>
        <v>0.11081016746961724</v>
      </c>
      <c r="BJ190" s="185" t="e">
        <f t="shared" si="56"/>
        <v>#DIV/0!</v>
      </c>
    </row>
  </sheetData>
  <mergeCells count="16">
    <mergeCell ref="B179:AA179"/>
    <mergeCell ref="AC179:BB179"/>
    <mergeCell ref="AC159:BB159"/>
    <mergeCell ref="B159:AA159"/>
    <mergeCell ref="B89:AA89"/>
    <mergeCell ref="AC89:BB89"/>
    <mergeCell ref="B139:AA139"/>
    <mergeCell ref="AC139:BB139"/>
    <mergeCell ref="B114:AA114"/>
    <mergeCell ref="AC114:BB114"/>
    <mergeCell ref="B39:AA39"/>
    <mergeCell ref="AC39:BB39"/>
    <mergeCell ref="B52:AA52"/>
    <mergeCell ref="AC52:BB52"/>
    <mergeCell ref="B72:AA72"/>
    <mergeCell ref="AC72:BB72"/>
  </mergeCells>
  <phoneticPr fontId="1" type="noConversion"/>
  <pageMargins left="0.75" right="0.75" top="1" bottom="1" header="0.5" footer="0.5"/>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B1:B184"/>
  <sheetViews>
    <sheetView tabSelected="1" workbookViewId="0"/>
  </sheetViews>
  <sheetFormatPr defaultRowHeight="12.5"/>
  <cols>
    <col min="1" max="1" width="1.7265625" customWidth="1"/>
    <col min="12" max="12" width="1.7265625" customWidth="1"/>
  </cols>
  <sheetData>
    <row r="1" spans="2:2" ht="9" customHeight="1"/>
    <row r="2" spans="2:2" ht="13">
      <c r="B2" s="1" t="str">
        <f>' '!$A$38</f>
        <v>Imports of wood-based products from Papua New Guinea  (overview)</v>
      </c>
    </row>
    <row r="28" spans="2:2" ht="13">
      <c r="B28" s="1" t="str">
        <f>' '!$A$51</f>
        <v>Imports of wood-based products from Papua New Guinea  (by product group)</v>
      </c>
    </row>
    <row r="54" spans="2:2" ht="13">
      <c r="B54" s="1" t="str">
        <f>' '!$A$71</f>
        <v>Imports of VPA core products from Papua New Guinea (by product group)</v>
      </c>
    </row>
    <row r="80" spans="2:2" ht="13">
      <c r="B80" s="1" t="str">
        <f>' '!$A$88</f>
        <v>Imports of VPA core products from Papua New Guinea (by importing country)</v>
      </c>
    </row>
    <row r="106" spans="2:2" ht="13">
      <c r="B106" s="1" t="str">
        <f>' '!$A$113</f>
        <v>Imports of logs from Papua New Guinea (by importing country)</v>
      </c>
    </row>
    <row r="132" spans="2:2" ht="13">
      <c r="B132" s="1" t="str">
        <f>' '!$A$138</f>
        <v>Imports of sawn wood from Papua New Guinea (by importing country)</v>
      </c>
    </row>
    <row r="158" spans="2:2" ht="13">
      <c r="B158" s="1" t="str">
        <f>' '!$A$158</f>
        <v>Imports of veneer from Papua New Guinea (by importing country)</v>
      </c>
    </row>
    <row r="184" spans="2:2" ht="13">
      <c r="B184" s="1" t="str">
        <f>' '!$A$178</f>
        <v>Imports of wood chips from Papua New Guinea (by importing country)</v>
      </c>
    </row>
  </sheetData>
  <phoneticPr fontId="1"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D46"/>
  <sheetViews>
    <sheetView workbookViewId="0">
      <pane xSplit="2" ySplit="5" topLeftCell="C6" activePane="bottomRight" state="frozen"/>
      <selection activeCell="AU12" sqref="AU12"/>
      <selection pane="topRight" activeCell="AU12" sqref="AU12"/>
      <selection pane="bottomLeft" activeCell="AU12" sqref="AU12"/>
      <selection pane="bottomRight" activeCell="B3" sqref="B3:B4"/>
    </sheetView>
  </sheetViews>
  <sheetFormatPr defaultRowHeight="12.5"/>
  <cols>
    <col min="1" max="1" width="0.90625" customWidth="1"/>
    <col min="2" max="2" width="20.7265625" customWidth="1"/>
    <col min="3" max="20" width="5.7265625" customWidth="1"/>
    <col min="21" max="28" width="5.7265625" hidden="1" customWidth="1"/>
    <col min="29" max="29" width="1.7265625" customWidth="1"/>
    <col min="30" max="47" width="5.7265625" customWidth="1"/>
    <col min="48" max="55" width="5.7265625" hidden="1" customWidth="1"/>
  </cols>
  <sheetData>
    <row r="1" spans="2:56" ht="9" customHeight="1" thickBot="1"/>
    <row r="2" spans="2:56" ht="18" customHeight="1" thickTop="1" thickBot="1">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2:56" ht="20" customHeight="1" thickTop="1">
      <c r="B3" s="190" t="s">
        <v>26</v>
      </c>
      <c r="C3" s="207" t="s">
        <v>6</v>
      </c>
      <c r="D3" s="208"/>
      <c r="E3" s="208"/>
      <c r="F3" s="208"/>
      <c r="G3" s="208"/>
      <c r="H3" s="208"/>
      <c r="I3" s="208"/>
      <c r="J3" s="208"/>
      <c r="K3" s="208"/>
      <c r="L3" s="208"/>
      <c r="M3" s="208"/>
      <c r="N3" s="208"/>
      <c r="O3" s="208"/>
      <c r="P3" s="208"/>
      <c r="Q3" s="208"/>
      <c r="R3" s="208"/>
      <c r="S3" s="208"/>
      <c r="T3" s="208"/>
      <c r="U3" s="208"/>
      <c r="V3" s="208"/>
      <c r="W3" s="208"/>
      <c r="X3" s="208"/>
      <c r="Y3" s="208"/>
      <c r="Z3" s="208"/>
      <c r="AA3" s="208"/>
      <c r="AB3" s="209"/>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2:56" ht="13" thickBot="1">
      <c r="B4" s="191"/>
      <c r="C4" s="210" t="s">
        <v>4</v>
      </c>
      <c r="D4" s="211"/>
      <c r="E4" s="211"/>
      <c r="F4" s="211"/>
      <c r="G4" s="211"/>
      <c r="H4" s="211"/>
      <c r="I4" s="211"/>
      <c r="J4" s="211"/>
      <c r="K4" s="211"/>
      <c r="L4" s="211"/>
      <c r="M4" s="211"/>
      <c r="N4" s="211"/>
      <c r="O4" s="211"/>
      <c r="P4" s="211"/>
      <c r="Q4" s="211"/>
      <c r="R4" s="211"/>
      <c r="S4" s="211"/>
      <c r="T4" s="211"/>
      <c r="U4" s="211"/>
      <c r="V4" s="211"/>
      <c r="W4" s="211"/>
      <c r="X4" s="211"/>
      <c r="Y4" s="211"/>
      <c r="Z4" s="211"/>
      <c r="AA4" s="211"/>
      <c r="AB4" s="212"/>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2:56" ht="20" customHeight="1" thickTop="1" thickBot="1">
      <c r="B5" s="4"/>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19"/>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0"/>
    </row>
    <row r="6" spans="2:56" ht="20" customHeight="1" thickTop="1">
      <c r="B6" s="7"/>
      <c r="C6" s="201" t="s">
        <v>37</v>
      </c>
      <c r="D6" s="202"/>
      <c r="E6" s="202"/>
      <c r="F6" s="202"/>
      <c r="G6" s="202"/>
      <c r="H6" s="202"/>
      <c r="I6" s="202"/>
      <c r="J6" s="202"/>
      <c r="K6" s="202"/>
      <c r="L6" s="202"/>
      <c r="M6" s="202"/>
      <c r="N6" s="202"/>
      <c r="O6" s="202"/>
      <c r="P6" s="202"/>
      <c r="Q6" s="202"/>
      <c r="R6" s="202"/>
      <c r="S6" s="202"/>
      <c r="T6" s="202"/>
      <c r="U6" s="202"/>
      <c r="V6" s="202"/>
      <c r="W6" s="202"/>
      <c r="X6" s="202"/>
      <c r="Y6" s="202"/>
      <c r="Z6" s="202"/>
      <c r="AA6" s="202"/>
      <c r="AB6" s="203"/>
      <c r="AC6" s="19"/>
      <c r="AD6" s="201" t="str">
        <f>C6</f>
        <v>Imported by all countries</v>
      </c>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3"/>
      <c r="BD6" s="140"/>
    </row>
    <row r="7" spans="2:56" ht="20" customHeight="1">
      <c r="B7" s="22" t="s">
        <v>15</v>
      </c>
      <c r="C7" s="16">
        <f>SUM(C9,C16)</f>
        <v>2.1128149775292568</v>
      </c>
      <c r="D7" s="17">
        <f>SUM(D9,D16)</f>
        <v>1.9168056081211406</v>
      </c>
      <c r="E7" s="17">
        <f t="shared" ref="E7:AB7" si="2">SUM(E9,E16)</f>
        <v>2.1456526197314645</v>
      </c>
      <c r="F7" s="17">
        <f t="shared" si="2"/>
        <v>2.3610034720016393</v>
      </c>
      <c r="G7" s="17">
        <f t="shared" si="2"/>
        <v>2.4958177603447522</v>
      </c>
      <c r="H7" s="17">
        <f t="shared" si="2"/>
        <v>2.7016345082146662</v>
      </c>
      <c r="I7" s="17">
        <f t="shared" si="2"/>
        <v>2.7020233404842116</v>
      </c>
      <c r="J7" s="17">
        <f t="shared" si="2"/>
        <v>3.0069499217697939</v>
      </c>
      <c r="K7" s="17">
        <f t="shared" si="2"/>
        <v>2.7852906983826822</v>
      </c>
      <c r="L7" s="17">
        <f t="shared" si="2"/>
        <v>2.0906564146171012</v>
      </c>
      <c r="M7" s="17">
        <f t="shared" si="2"/>
        <v>2.9398017954461175</v>
      </c>
      <c r="N7" s="17">
        <f t="shared" si="2"/>
        <v>3.5110615760143666</v>
      </c>
      <c r="O7" s="17">
        <f t="shared" si="2"/>
        <v>3.1425017523593497</v>
      </c>
      <c r="P7" s="17">
        <f t="shared" si="2"/>
        <v>3.2285862838155848</v>
      </c>
      <c r="Q7" s="17">
        <f t="shared" si="2"/>
        <v>4.0335776234460985</v>
      </c>
      <c r="R7" s="17">
        <f t="shared" si="2"/>
        <v>3.7643402399882637</v>
      </c>
      <c r="S7" s="17">
        <f t="shared" si="2"/>
        <v>3.8334172834312445</v>
      </c>
      <c r="T7" s="17">
        <f t="shared" si="2"/>
        <v>2.9970430288211123</v>
      </c>
      <c r="U7" s="17">
        <f t="shared" si="2"/>
        <v>0.23712263212599999</v>
      </c>
      <c r="V7" s="17">
        <f t="shared" si="2"/>
        <v>1.2281360000000001E-4</v>
      </c>
      <c r="W7" s="17">
        <f t="shared" si="2"/>
        <v>1.2281360000000001E-4</v>
      </c>
      <c r="X7" s="17">
        <f t="shared" si="2"/>
        <v>1.2281360000000001E-4</v>
      </c>
      <c r="Y7" s="17">
        <f t="shared" si="2"/>
        <v>1.2281360000000001E-4</v>
      </c>
      <c r="Z7" s="17">
        <f t="shared" si="2"/>
        <v>1.2281360000000001E-4</v>
      </c>
      <c r="AA7" s="17">
        <f t="shared" si="2"/>
        <v>1.2281360000000001E-4</v>
      </c>
      <c r="AB7" s="17">
        <f t="shared" si="2"/>
        <v>1.2281360000000001E-4</v>
      </c>
      <c r="AC7" s="19"/>
      <c r="AD7" s="23">
        <f>SUM(AD9,AD16)</f>
        <v>275.8572050713363</v>
      </c>
      <c r="AE7" s="24">
        <f>SUM(AE9,AE16)</f>
        <v>213.55244803149492</v>
      </c>
      <c r="AF7" s="24">
        <f t="shared" ref="AF7:BC7" si="3">SUM(AF9,AF16)</f>
        <v>236.70114674157168</v>
      </c>
      <c r="AG7" s="24">
        <f t="shared" si="3"/>
        <v>277.61463776948892</v>
      </c>
      <c r="AH7" s="24">
        <f t="shared" si="3"/>
        <v>366.96318410279815</v>
      </c>
      <c r="AI7" s="24">
        <f t="shared" si="3"/>
        <v>412.65673702571331</v>
      </c>
      <c r="AJ7" s="24">
        <f t="shared" si="3"/>
        <v>472.63113193130323</v>
      </c>
      <c r="AK7" s="24">
        <f t="shared" si="3"/>
        <v>573.39381708744349</v>
      </c>
      <c r="AL7" s="24">
        <f t="shared" si="3"/>
        <v>566.12983210520713</v>
      </c>
      <c r="AM7" s="24">
        <f t="shared" si="3"/>
        <v>382.22760744419912</v>
      </c>
      <c r="AN7" s="24">
        <f t="shared" si="3"/>
        <v>623.51832591356526</v>
      </c>
      <c r="AO7" s="24">
        <f t="shared" si="3"/>
        <v>789.78397507710861</v>
      </c>
      <c r="AP7" s="24">
        <f t="shared" si="3"/>
        <v>689.9483745793068</v>
      </c>
      <c r="AQ7" s="24">
        <f t="shared" si="3"/>
        <v>776.57886403739531</v>
      </c>
      <c r="AR7" s="24">
        <f t="shared" si="3"/>
        <v>1002.3821022360465</v>
      </c>
      <c r="AS7" s="24">
        <f t="shared" si="3"/>
        <v>861.57697672000609</v>
      </c>
      <c r="AT7" s="24">
        <f t="shared" si="3"/>
        <v>744.40238010112478</v>
      </c>
      <c r="AU7" s="24">
        <f t="shared" si="3"/>
        <v>738.6654026292739</v>
      </c>
      <c r="AV7" s="24">
        <f t="shared" si="3"/>
        <v>91.155872845420276</v>
      </c>
      <c r="AW7" s="24">
        <f t="shared" si="3"/>
        <v>0</v>
      </c>
      <c r="AX7" s="24">
        <f t="shared" si="3"/>
        <v>0</v>
      </c>
      <c r="AY7" s="24">
        <f t="shared" si="3"/>
        <v>0</v>
      </c>
      <c r="AZ7" s="24">
        <f t="shared" si="3"/>
        <v>0</v>
      </c>
      <c r="BA7" s="24">
        <f t="shared" si="3"/>
        <v>0</v>
      </c>
      <c r="BB7" s="24">
        <f t="shared" si="3"/>
        <v>0</v>
      </c>
      <c r="BC7" s="24">
        <f t="shared" si="3"/>
        <v>0</v>
      </c>
      <c r="BD7" s="146"/>
    </row>
    <row r="8" spans="2:56" ht="17.149999999999999" customHeight="1">
      <c r="B8" s="30" t="s">
        <v>28</v>
      </c>
      <c r="C8" s="31">
        <f>SUM(C10:C13)</f>
        <v>2.0379155641724442</v>
      </c>
      <c r="D8" s="32">
        <f>SUM(D10:D13)</f>
        <v>1.7770732432885714</v>
      </c>
      <c r="E8" s="32">
        <f t="shared" ref="E8:AB8" si="4">SUM(E10:E13)</f>
        <v>2.065205063803889</v>
      </c>
      <c r="F8" s="32">
        <f t="shared" si="4"/>
        <v>2.2930273272138848</v>
      </c>
      <c r="G8" s="32">
        <f t="shared" si="4"/>
        <v>2.4281809619947525</v>
      </c>
      <c r="H8" s="32">
        <f t="shared" si="4"/>
        <v>2.6270460523846668</v>
      </c>
      <c r="I8" s="32">
        <f t="shared" si="4"/>
        <v>2.6532214959663327</v>
      </c>
      <c r="J8" s="32">
        <f t="shared" si="4"/>
        <v>2.9502014187818459</v>
      </c>
      <c r="K8" s="32">
        <f t="shared" si="4"/>
        <v>2.7602095729933973</v>
      </c>
      <c r="L8" s="32">
        <f t="shared" si="4"/>
        <v>2.0306720848297775</v>
      </c>
      <c r="M8" s="32">
        <f t="shared" si="4"/>
        <v>2.9069459842752381</v>
      </c>
      <c r="N8" s="32">
        <f t="shared" si="4"/>
        <v>3.4802519735610429</v>
      </c>
      <c r="O8" s="32">
        <f t="shared" si="4"/>
        <v>3.1230341370232</v>
      </c>
      <c r="P8" s="32">
        <f t="shared" si="4"/>
        <v>3.2196733675822502</v>
      </c>
      <c r="Q8" s="32">
        <f t="shared" si="4"/>
        <v>4.0246794026032218</v>
      </c>
      <c r="R8" s="32">
        <f t="shared" si="4"/>
        <v>3.752227328100485</v>
      </c>
      <c r="S8" s="32">
        <f t="shared" si="4"/>
        <v>3.8191432350024375</v>
      </c>
      <c r="T8" s="32">
        <f t="shared" si="4"/>
        <v>2.9870798423077782</v>
      </c>
      <c r="U8" s="32">
        <f t="shared" si="4"/>
        <v>3.1987680899659989</v>
      </c>
      <c r="V8" s="32">
        <f t="shared" si="4"/>
        <v>1.2281360000000001E-4</v>
      </c>
      <c r="W8" s="32">
        <f t="shared" si="4"/>
        <v>1.2281360000000001E-4</v>
      </c>
      <c r="X8" s="32">
        <f t="shared" si="4"/>
        <v>1.2281360000000001E-4</v>
      </c>
      <c r="Y8" s="32">
        <f t="shared" si="4"/>
        <v>1.2281360000000001E-4</v>
      </c>
      <c r="Z8" s="32">
        <f t="shared" si="4"/>
        <v>1.2281360000000001E-4</v>
      </c>
      <c r="AA8" s="32">
        <f t="shared" si="4"/>
        <v>1.2281360000000001E-4</v>
      </c>
      <c r="AB8" s="32">
        <f t="shared" si="4"/>
        <v>1.2281360000000001E-4</v>
      </c>
      <c r="AC8" s="19"/>
      <c r="AD8" s="33">
        <f>SUM(AD10:AD13)</f>
        <v>268.3288178920331</v>
      </c>
      <c r="AE8" s="34">
        <f>SUM(AE10:AE13)</f>
        <v>202.14438660045613</v>
      </c>
      <c r="AF8" s="34">
        <f t="shared" ref="AF8:BC8" si="5">SUM(AF10:AF13)</f>
        <v>229.59749761555631</v>
      </c>
      <c r="AG8" s="34">
        <f t="shared" si="5"/>
        <v>269.66941964729193</v>
      </c>
      <c r="AH8" s="34">
        <f t="shared" si="5"/>
        <v>358.44231952239056</v>
      </c>
      <c r="AI8" s="34">
        <f t="shared" si="5"/>
        <v>404.29767501751627</v>
      </c>
      <c r="AJ8" s="34">
        <f t="shared" si="5"/>
        <v>465.7023597332385</v>
      </c>
      <c r="AK8" s="34">
        <f t="shared" si="5"/>
        <v>563.13742072714092</v>
      </c>
      <c r="AL8" s="34">
        <f t="shared" si="5"/>
        <v>555.73256173931338</v>
      </c>
      <c r="AM8" s="34">
        <f t="shared" si="5"/>
        <v>365.70529882638198</v>
      </c>
      <c r="AN8" s="34">
        <f t="shared" si="5"/>
        <v>608.55739232589508</v>
      </c>
      <c r="AO8" s="34">
        <f t="shared" si="5"/>
        <v>771.55639936048806</v>
      </c>
      <c r="AP8" s="34">
        <f t="shared" si="5"/>
        <v>674.26081688726561</v>
      </c>
      <c r="AQ8" s="34">
        <f t="shared" si="5"/>
        <v>764.6588669366954</v>
      </c>
      <c r="AR8" s="34">
        <f t="shared" si="5"/>
        <v>989.39185988419501</v>
      </c>
      <c r="AS8" s="34">
        <f t="shared" si="5"/>
        <v>843.18509795150635</v>
      </c>
      <c r="AT8" s="34">
        <f t="shared" si="5"/>
        <v>723.32176530072456</v>
      </c>
      <c r="AU8" s="34">
        <f t="shared" si="5"/>
        <v>722.3105429000816</v>
      </c>
      <c r="AV8" s="34">
        <f t="shared" si="5"/>
        <v>891.20267374953914</v>
      </c>
      <c r="AW8" s="34">
        <f t="shared" si="5"/>
        <v>0</v>
      </c>
      <c r="AX8" s="34">
        <f t="shared" si="5"/>
        <v>0</v>
      </c>
      <c r="AY8" s="34">
        <f t="shared" si="5"/>
        <v>0</v>
      </c>
      <c r="AZ8" s="34">
        <f t="shared" si="5"/>
        <v>0</v>
      </c>
      <c r="BA8" s="34">
        <f t="shared" si="5"/>
        <v>0</v>
      </c>
      <c r="BB8" s="34">
        <f t="shared" si="5"/>
        <v>0</v>
      </c>
      <c r="BC8" s="34">
        <f t="shared" si="5"/>
        <v>0</v>
      </c>
      <c r="BD8" s="146"/>
    </row>
    <row r="9" spans="2:56" ht="20" customHeight="1">
      <c r="B9" s="125" t="s">
        <v>14</v>
      </c>
      <c r="C9" s="126">
        <f>'[1]44Exp'!BB$263</f>
        <v>2.042734897529257</v>
      </c>
      <c r="D9" s="80">
        <f>'[1]44Exp'!BC$263</f>
        <v>1.7828085281211405</v>
      </c>
      <c r="E9" s="80">
        <f>'[1]44Exp'!BD$263</f>
        <v>2.0669220097314644</v>
      </c>
      <c r="F9" s="80">
        <f>'[1]44Exp'!BE$263</f>
        <v>2.2949371220016395</v>
      </c>
      <c r="G9" s="80">
        <f>'[1]44Exp'!BF$263</f>
        <v>2.4312132903447523</v>
      </c>
      <c r="H9" s="80">
        <f>'[1]44Exp'!BG$263</f>
        <v>2.6293664382146664</v>
      </c>
      <c r="I9" s="80">
        <f>'[1]44Exp'!BH$263</f>
        <v>2.6545905895242115</v>
      </c>
      <c r="J9" s="80">
        <f>'[1]44Exp'!BI$263</f>
        <v>2.953921351769794</v>
      </c>
      <c r="K9" s="80">
        <f>'[1]44Exp'!BJ$263</f>
        <v>2.7652268783826823</v>
      </c>
      <c r="L9" s="80">
        <f>'[1]44Exp'!BK$263</f>
        <v>2.037602084617101</v>
      </c>
      <c r="M9" s="80">
        <f>'[1]44Exp'!BL$263</f>
        <v>2.9149707332461174</v>
      </c>
      <c r="N9" s="80">
        <f>'[1]44Exp'!BM$263</f>
        <v>3.4941024156143667</v>
      </c>
      <c r="O9" s="80">
        <f>'[1]44Exp'!BN$263</f>
        <v>3.1334378999393495</v>
      </c>
      <c r="P9" s="80">
        <f>'[1]44Exp'!BO$263</f>
        <v>3.2285862838155848</v>
      </c>
      <c r="Q9" s="80">
        <f>'[1]44Exp'!BP$263</f>
        <v>4.0335776234460985</v>
      </c>
      <c r="R9" s="80">
        <f>'[1]44Exp'!BQ$263</f>
        <v>3.7643402399882637</v>
      </c>
      <c r="S9" s="80">
        <f>'[1]44Exp'!BR$263</f>
        <v>3.8334172834312445</v>
      </c>
      <c r="T9" s="80">
        <f>'[1]44Exp'!BS$263</f>
        <v>2.9970430288211123</v>
      </c>
      <c r="U9" s="80">
        <f>'[1]44Exp'!BT$263</f>
        <v>0.23712263212599999</v>
      </c>
      <c r="V9" s="80">
        <f>'[1]44Exp'!BU$263</f>
        <v>1.2281360000000001E-4</v>
      </c>
      <c r="W9" s="80">
        <f>'[1]44Exp'!BV$263</f>
        <v>1.2281360000000001E-4</v>
      </c>
      <c r="X9" s="80">
        <f>'[1]44Exp'!BW$263</f>
        <v>1.2281360000000001E-4</v>
      </c>
      <c r="Y9" s="80">
        <f>'[1]44Exp'!BX$263</f>
        <v>1.2281360000000001E-4</v>
      </c>
      <c r="Z9" s="80">
        <f>'[1]44Exp'!BY$263</f>
        <v>1.2281360000000001E-4</v>
      </c>
      <c r="AA9" s="80">
        <f>'[1]44Exp'!BZ$263</f>
        <v>1.2281360000000001E-4</v>
      </c>
      <c r="AB9" s="80">
        <f>'[1]44Exp'!CA$263</f>
        <v>1.2281360000000001E-4</v>
      </c>
      <c r="AC9" s="19"/>
      <c r="AD9" s="127">
        <f>'[1]44Exp'!CB$263</f>
        <v>269.97134346886008</v>
      </c>
      <c r="AE9" s="97">
        <f>'[1]44Exp'!CC$263</f>
        <v>204.38639241868668</v>
      </c>
      <c r="AF9" s="97">
        <f>'[1]44Exp'!CD$263</f>
        <v>230.18518902515629</v>
      </c>
      <c r="AG9" s="97">
        <f>'[1]44Exp'!CE$263</f>
        <v>270.42080345628744</v>
      </c>
      <c r="AH9" s="97">
        <f>'[1]44Exp'!CF$263</f>
        <v>359.55052456397044</v>
      </c>
      <c r="AI9" s="97">
        <f>'[1]44Exp'!CG$263</f>
        <v>405.35857460554524</v>
      </c>
      <c r="AJ9" s="97">
        <f>'[1]44Exp'!CH$263</f>
        <v>467.42482388363851</v>
      </c>
      <c r="AK9" s="97">
        <f>'[1]44Exp'!CI$263</f>
        <v>567.77690889209464</v>
      </c>
      <c r="AL9" s="97">
        <f>'[1]44Exp'!CJ$263</f>
        <v>563.55366005929045</v>
      </c>
      <c r="AM9" s="97">
        <f>'[1]44Exp'!CK$263</f>
        <v>375.37979650051335</v>
      </c>
      <c r="AN9" s="97">
        <f>'[1]44Exp'!CL$263</f>
        <v>620.22115954388551</v>
      </c>
      <c r="AO9" s="97">
        <f>'[1]44Exp'!CM$263</f>
        <v>787.47814458170262</v>
      </c>
      <c r="AP9" s="97">
        <f>'[1]44Exp'!CN$263</f>
        <v>688.67131667720764</v>
      </c>
      <c r="AQ9" s="97">
        <f>'[1]44Exp'!CO$263</f>
        <v>776.57886403739531</v>
      </c>
      <c r="AR9" s="97">
        <f>'[1]44Exp'!CP$263</f>
        <v>1002.3821022360465</v>
      </c>
      <c r="AS9" s="97">
        <f>'[1]44Exp'!CQ$263</f>
        <v>861.57697672000609</v>
      </c>
      <c r="AT9" s="97">
        <f>'[1]44Exp'!CR$263</f>
        <v>744.40238010112478</v>
      </c>
      <c r="AU9" s="97">
        <f>'[1]44Exp'!CS$263</f>
        <v>738.6654026292739</v>
      </c>
      <c r="AV9" s="97">
        <f>'[1]44Exp'!CT$263</f>
        <v>91.155872845420276</v>
      </c>
      <c r="AW9" s="97">
        <f>'[1]44Exp'!CU$263</f>
        <v>0</v>
      </c>
      <c r="AX9" s="97">
        <f>'[1]44Exp'!CV$263</f>
        <v>0</v>
      </c>
      <c r="AY9" s="97">
        <f>'[1]44Exp'!CW$263</f>
        <v>0</v>
      </c>
      <c r="AZ9" s="97">
        <f>'[1]44Exp'!CX$263</f>
        <v>0</v>
      </c>
      <c r="BA9" s="97">
        <f>'[1]44Exp'!CY$263</f>
        <v>0</v>
      </c>
      <c r="BB9" s="97">
        <f>'[1]44Exp'!CZ$263</f>
        <v>0</v>
      </c>
      <c r="BC9" s="97">
        <f>'[1]44Exp'!DA$263</f>
        <v>0</v>
      </c>
      <c r="BD9" s="146"/>
    </row>
    <row r="10" spans="2:56">
      <c r="B10" s="5" t="s">
        <v>7</v>
      </c>
      <c r="C10" s="147">
        <f>'[1]4403Exp'!BB$263</f>
        <v>1.9404234434000001</v>
      </c>
      <c r="D10" s="148">
        <f>'[1]4403Exp'!BC$263</f>
        <v>1.6303631046666667</v>
      </c>
      <c r="E10" s="148">
        <f>'[1]4403Exp'!BD$263</f>
        <v>1.8600420779999998</v>
      </c>
      <c r="F10" s="148">
        <f>'[1]4403Exp'!BE$263</f>
        <v>2.0884831735500002</v>
      </c>
      <c r="G10" s="148">
        <f>'[1]4403Exp'!BF$263</f>
        <v>2.2090847473999999</v>
      </c>
      <c r="H10" s="148">
        <f>'[1]4403Exp'!BG$263</f>
        <v>2.4073355564001506</v>
      </c>
      <c r="I10" s="148">
        <f>'[1]4403Exp'!BH$263</f>
        <v>2.4673977854000002</v>
      </c>
      <c r="J10" s="148">
        <f>'[1]4403Exp'!BI$263</f>
        <v>2.8008194226363639</v>
      </c>
      <c r="K10" s="148">
        <f>'[1]4403Exp'!BJ$263</f>
        <v>2.6234587087652175</v>
      </c>
      <c r="L10" s="148">
        <f>'[1]4403Exp'!BK$263</f>
        <v>1.9429713062444443</v>
      </c>
      <c r="M10" s="148">
        <f>'[1]4403Exp'!BL$263</f>
        <v>2.8311456023619046</v>
      </c>
      <c r="N10" s="148">
        <f>'[1]4403Exp'!BM$263</f>
        <v>3.3774824739130427</v>
      </c>
      <c r="O10" s="148">
        <f>'[1]4403Exp'!BN$263</f>
        <v>3.0499483216666667</v>
      </c>
      <c r="P10" s="148">
        <f>'[1]4403Exp'!BO$263</f>
        <v>3.1229531571420281</v>
      </c>
      <c r="Q10" s="148">
        <f>'[1]4403Exp'!BP$263</f>
        <v>3.943368139013014</v>
      </c>
      <c r="R10" s="148">
        <f>'[1]4403Exp'!BQ$263</f>
        <v>3.6654072869614271</v>
      </c>
      <c r="S10" s="148">
        <f>'[1]4403Exp'!BR$263</f>
        <v>3.7324610173797939</v>
      </c>
      <c r="T10" s="148">
        <f>'[1]4403Exp'!BS$263</f>
        <v>2.9083169739930801</v>
      </c>
      <c r="U10" s="148">
        <f>'[1]4403Exp'!BT$263</f>
        <v>3.1776281959999992</v>
      </c>
      <c r="V10" s="148">
        <f>'[1]4403Exp'!BU$263</f>
        <v>0</v>
      </c>
      <c r="W10" s="148">
        <f>'[1]4403Exp'!BV$263</f>
        <v>0</v>
      </c>
      <c r="X10" s="148">
        <f>'[1]4403Exp'!BW$263</f>
        <v>0</v>
      </c>
      <c r="Y10" s="148">
        <f>'[1]4403Exp'!BX$263</f>
        <v>0</v>
      </c>
      <c r="Z10" s="148">
        <f>'[1]4403Exp'!BY$263</f>
        <v>0</v>
      </c>
      <c r="AA10" s="148">
        <f>'[1]4403Exp'!BZ$263</f>
        <v>0</v>
      </c>
      <c r="AB10" s="148">
        <f>'[1]4403Exp'!CA$263</f>
        <v>0</v>
      </c>
      <c r="AC10" s="19"/>
      <c r="AD10" s="149">
        <f>'[1]4403Exp'!CB$263</f>
        <v>251.16710683219279</v>
      </c>
      <c r="AE10" s="138">
        <f>'[1]4403Exp'!CC$263</f>
        <v>180.54870225998141</v>
      </c>
      <c r="AF10" s="138">
        <f>'[1]4403Exp'!CD$263</f>
        <v>201.96604725929569</v>
      </c>
      <c r="AG10" s="138">
        <f>'[1]4403Exp'!CE$263</f>
        <v>237.97863916473074</v>
      </c>
      <c r="AH10" s="138">
        <f>'[1]4403Exp'!CF$263</f>
        <v>320.24236871794113</v>
      </c>
      <c r="AI10" s="138">
        <f>'[1]4403Exp'!CG$263</f>
        <v>363.04034422614671</v>
      </c>
      <c r="AJ10" s="138">
        <f>'[1]4403Exp'!CH$263</f>
        <v>425.49013591453706</v>
      </c>
      <c r="AK10" s="138">
        <f>'[1]4403Exp'!CI$263</f>
        <v>526.01641172434665</v>
      </c>
      <c r="AL10" s="138">
        <f>'[1]4403Exp'!CJ$263</f>
        <v>521.12848556351935</v>
      </c>
      <c r="AM10" s="138">
        <f>'[1]4403Exp'!CK$263</f>
        <v>342.52041557109243</v>
      </c>
      <c r="AN10" s="138">
        <f>'[1]4403Exp'!CL$263</f>
        <v>586.05025873734633</v>
      </c>
      <c r="AO10" s="138">
        <f>'[1]4403Exp'!CM$263</f>
        <v>740.82520164910261</v>
      </c>
      <c r="AP10" s="138">
        <f>'[1]4403Exp'!CN$263</f>
        <v>649.56175799995253</v>
      </c>
      <c r="AQ10" s="138">
        <f>'[1]4403Exp'!CO$263</f>
        <v>737.66486663497074</v>
      </c>
      <c r="AR10" s="138">
        <f>'[1]4403Exp'!CP$263</f>
        <v>966.51117212599729</v>
      </c>
      <c r="AS10" s="138">
        <f>'[1]4403Exp'!CQ$263</f>
        <v>822.07093407116236</v>
      </c>
      <c r="AT10" s="138">
        <f>'[1]4403Exp'!CR$263</f>
        <v>702.45385755384245</v>
      </c>
      <c r="AU10" s="138">
        <f>'[1]4403Exp'!CS$263</f>
        <v>704.46676679366317</v>
      </c>
      <c r="AV10" s="138">
        <f>'[1]4403Exp'!CT$263</f>
        <v>884.59292236093245</v>
      </c>
      <c r="AW10" s="138">
        <f>'[1]4403Exp'!CU$263</f>
        <v>0</v>
      </c>
      <c r="AX10" s="138">
        <f>'[1]4403Exp'!CV$263</f>
        <v>0</v>
      </c>
      <c r="AY10" s="138">
        <f>'[1]4403Exp'!CW$263</f>
        <v>0</v>
      </c>
      <c r="AZ10" s="138">
        <f>'[1]4403Exp'!CX$263</f>
        <v>0</v>
      </c>
      <c r="BA10" s="138">
        <f>'[1]4403Exp'!CY$263</f>
        <v>0</v>
      </c>
      <c r="BB10" s="138">
        <f>'[1]4403Exp'!CZ$263</f>
        <v>0</v>
      </c>
      <c r="BC10" s="138">
        <f>'[1]4403Exp'!DA$263</f>
        <v>0</v>
      </c>
      <c r="BD10" s="146"/>
    </row>
    <row r="11" spans="2:56">
      <c r="B11" s="5" t="s">
        <v>8</v>
      </c>
      <c r="C11" s="150">
        <f>'[1]4407Exp'!BB$263</f>
        <v>4.4835618828000003E-2</v>
      </c>
      <c r="D11" s="139">
        <f>'[1]4407Exp'!BC$263</f>
        <v>4.6333084979999994E-2</v>
      </c>
      <c r="E11" s="139">
        <f>'[1]4407Exp'!BD$263</f>
        <v>5.6273428574999992E-2</v>
      </c>
      <c r="F11" s="139">
        <f>'[1]4407Exp'!BE$263</f>
        <v>5.3647374930709681E-2</v>
      </c>
      <c r="G11" s="139">
        <f>'[1]4407Exp'!BF$263</f>
        <v>7.971878326141936E-2</v>
      </c>
      <c r="H11" s="139">
        <f>'[1]4407Exp'!BG$263</f>
        <v>8.714909182451612E-2</v>
      </c>
      <c r="I11" s="139">
        <f>'[1]4407Exp'!BH$263</f>
        <v>8.8239998506332545E-2</v>
      </c>
      <c r="J11" s="139">
        <f>'[1]4407Exp'!BI$263</f>
        <v>8.6642514910482346E-2</v>
      </c>
      <c r="K11" s="139">
        <f>'[1]4407Exp'!BJ$263</f>
        <v>7.8958788228179491E-2</v>
      </c>
      <c r="L11" s="139">
        <f>'[1]4407Exp'!BK$263</f>
        <v>5.1379153765333328E-2</v>
      </c>
      <c r="M11" s="139">
        <f>'[1]4407Exp'!BL$263</f>
        <v>4.8856421553333335E-2</v>
      </c>
      <c r="N11" s="139">
        <f>'[1]4407Exp'!BM$263</f>
        <v>5.9837953448000011E-2</v>
      </c>
      <c r="O11" s="139">
        <f>'[1]4407Exp'!BN$263</f>
        <v>3.8121644336533332E-2</v>
      </c>
      <c r="P11" s="139">
        <f>'[1]4407Exp'!BO$263</f>
        <v>6.4032128726222215E-2</v>
      </c>
      <c r="Q11" s="139">
        <f>'[1]4407Exp'!BP$263</f>
        <v>4.9285156090207796E-2</v>
      </c>
      <c r="R11" s="139">
        <f>'[1]4407Exp'!BQ$263</f>
        <v>5.5382099799057699E-2</v>
      </c>
      <c r="S11" s="139">
        <f>'[1]4407Exp'!BR$263</f>
        <v>6.0862786082643422E-2</v>
      </c>
      <c r="T11" s="139">
        <f>'[1]4407Exp'!BS$263</f>
        <v>5.7812594434698328E-2</v>
      </c>
      <c r="U11" s="139">
        <f>'[1]4407Exp'!BT$263</f>
        <v>1.7469103965999998E-2</v>
      </c>
      <c r="V11" s="139">
        <f>'[1]4407Exp'!BU$263</f>
        <v>1.2281360000000001E-4</v>
      </c>
      <c r="W11" s="139">
        <f>'[1]4407Exp'!BV$263</f>
        <v>1.2281360000000001E-4</v>
      </c>
      <c r="X11" s="139">
        <f>'[1]4407Exp'!BW$263</f>
        <v>1.2281360000000001E-4</v>
      </c>
      <c r="Y11" s="139">
        <f>'[1]4407Exp'!BX$263</f>
        <v>1.2281360000000001E-4</v>
      </c>
      <c r="Z11" s="139">
        <f>'[1]4407Exp'!BY$263</f>
        <v>1.2281360000000001E-4</v>
      </c>
      <c r="AA11" s="139">
        <f>'[1]4407Exp'!BZ$263</f>
        <v>1.2281360000000001E-4</v>
      </c>
      <c r="AB11" s="139">
        <f>'[1]4407Exp'!CA$263</f>
        <v>1.2281360000000001E-4</v>
      </c>
      <c r="AC11" s="19"/>
      <c r="AD11" s="149">
        <f>'[1]4407Exp'!CB$263</f>
        <v>10.956551198465863</v>
      </c>
      <c r="AE11" s="138">
        <f>'[1]4407Exp'!CC$263</f>
        <v>11.358522474848673</v>
      </c>
      <c r="AF11" s="138">
        <f>'[1]4407Exp'!CD$263</f>
        <v>11.535414570219617</v>
      </c>
      <c r="AG11" s="138">
        <f>'[1]4407Exp'!CE$263</f>
        <v>14.476812482561197</v>
      </c>
      <c r="AH11" s="138">
        <f>'[1]4407Exp'!CF$263</f>
        <v>16.39072694845418</v>
      </c>
      <c r="AI11" s="138">
        <f>'[1]4407Exp'!CG$263</f>
        <v>19.462656717287974</v>
      </c>
      <c r="AJ11" s="138">
        <f>'[1]4407Exp'!CH$263</f>
        <v>22.028785222135173</v>
      </c>
      <c r="AK11" s="138">
        <f>'[1]4407Exp'!CI$263</f>
        <v>23.07612246169429</v>
      </c>
      <c r="AL11" s="138">
        <f>'[1]4407Exp'!CJ$263</f>
        <v>22.372673899682258</v>
      </c>
      <c r="AM11" s="138">
        <f>'[1]4407Exp'!CK$263</f>
        <v>17.048473615669568</v>
      </c>
      <c r="AN11" s="138">
        <f>'[1]4407Exp'!CL$263</f>
        <v>16.852459144839603</v>
      </c>
      <c r="AO11" s="138">
        <f>'[1]4407Exp'!CM$263</f>
        <v>18.165675053409419</v>
      </c>
      <c r="AP11" s="138">
        <f>'[1]4407Exp'!CN$263</f>
        <v>14.410305769247463</v>
      </c>
      <c r="AQ11" s="138">
        <f>'[1]4407Exp'!CO$263</f>
        <v>16.492684301724708</v>
      </c>
      <c r="AR11" s="138">
        <f>'[1]4407Exp'!CP$263</f>
        <v>12.034119758197768</v>
      </c>
      <c r="AS11" s="138">
        <f>'[1]4407Exp'!CQ$263</f>
        <v>11.982981265844028</v>
      </c>
      <c r="AT11" s="138">
        <f>'[1]4407Exp'!CR$263</f>
        <v>12.289918259482082</v>
      </c>
      <c r="AU11" s="138">
        <f>'[1]4407Exp'!CS$263</f>
        <v>10.944002487018428</v>
      </c>
      <c r="AV11" s="138">
        <f>'[1]4407Exp'!CT$263</f>
        <v>5.5692243886066466</v>
      </c>
      <c r="AW11" s="138">
        <f>'[1]4407Exp'!CU$263</f>
        <v>0</v>
      </c>
      <c r="AX11" s="138">
        <f>'[1]4407Exp'!CV$263</f>
        <v>0</v>
      </c>
      <c r="AY11" s="138">
        <f>'[1]4407Exp'!CW$263</f>
        <v>0</v>
      </c>
      <c r="AZ11" s="138">
        <f>'[1]4407Exp'!CX$263</f>
        <v>0</v>
      </c>
      <c r="BA11" s="138">
        <f>'[1]4407Exp'!CY$263</f>
        <v>0</v>
      </c>
      <c r="BB11" s="138">
        <f>'[1]4407Exp'!CZ$263</f>
        <v>0</v>
      </c>
      <c r="BC11" s="138">
        <f>'[1]4407Exp'!DA$263</f>
        <v>0</v>
      </c>
      <c r="BD11" s="146"/>
    </row>
    <row r="12" spans="2:56">
      <c r="B12" s="5" t="s">
        <v>9</v>
      </c>
      <c r="C12" s="150">
        <f>'[1]4408Exp'!BB$263</f>
        <v>5.1646562744444444E-2</v>
      </c>
      <c r="D12" s="139">
        <f>'[1]4408Exp'!BC$263</f>
        <v>9.7844057179999999E-2</v>
      </c>
      <c r="E12" s="139">
        <f>'[1]4408Exp'!BD$263</f>
        <v>0.14462265728444446</v>
      </c>
      <c r="F12" s="139">
        <f>'[1]4408Exp'!BE$263</f>
        <v>0.14387828972444444</v>
      </c>
      <c r="G12" s="139">
        <f>'[1]4408Exp'!BF$263</f>
        <v>0.12962796271333332</v>
      </c>
      <c r="H12" s="139">
        <f>'[1]4408Exp'!BG$263</f>
        <v>0.12310811435999999</v>
      </c>
      <c r="I12" s="139">
        <f>'[1]4408Exp'!BH$263</f>
        <v>8.7733851660000001E-2</v>
      </c>
      <c r="J12" s="139">
        <f>'[1]4408Exp'!BI$263</f>
        <v>4.5393819979999993E-2</v>
      </c>
      <c r="K12" s="139">
        <f>'[1]4408Exp'!BJ$263</f>
        <v>3.8493564899999999E-2</v>
      </c>
      <c r="L12" s="139">
        <f>'[1]4408Exp'!BK$263</f>
        <v>1.0347515519999999E-2</v>
      </c>
      <c r="M12" s="139">
        <f>'[1]4408Exp'!BL$263</f>
        <v>3.0034553999999996E-3</v>
      </c>
      <c r="N12" s="139">
        <f>'[1]4408Exp'!BM$263</f>
        <v>8.8721001599999984E-3</v>
      </c>
      <c r="O12" s="139">
        <f>'[1]4408Exp'!BN$263</f>
        <v>1.457914498E-2</v>
      </c>
      <c r="P12" s="139">
        <f>'[1]4408Exp'!BO$263</f>
        <v>1.2788304843999999E-2</v>
      </c>
      <c r="Q12" s="139">
        <f>'[1]4408Exp'!BP$263</f>
        <v>1.521245982E-2</v>
      </c>
      <c r="R12" s="139">
        <f>'[1]4408Exp'!BQ$263</f>
        <v>1.5784715879999998E-2</v>
      </c>
      <c r="S12" s="139">
        <f>'[1]4408Exp'!BR$263</f>
        <v>6.077035619999999E-3</v>
      </c>
      <c r="T12" s="139">
        <f>'[1]4408Exp'!BS$263</f>
        <v>3.8013413999999995E-3</v>
      </c>
      <c r="U12" s="139">
        <f>'[1]4408Exp'!BT$263</f>
        <v>6.7848999999999991E-4</v>
      </c>
      <c r="V12" s="139">
        <f>'[1]4408Exp'!BU$263</f>
        <v>0</v>
      </c>
      <c r="W12" s="139">
        <f>'[1]4408Exp'!BV$263</f>
        <v>0</v>
      </c>
      <c r="X12" s="139">
        <f>'[1]4408Exp'!BW$263</f>
        <v>0</v>
      </c>
      <c r="Y12" s="139">
        <f>'[1]4408Exp'!BX$263</f>
        <v>0</v>
      </c>
      <c r="Z12" s="139">
        <f>'[1]4408Exp'!BY$263</f>
        <v>0</v>
      </c>
      <c r="AA12" s="139">
        <f>'[1]4408Exp'!BZ$263</f>
        <v>0</v>
      </c>
      <c r="AB12" s="139">
        <f>'[1]4408Exp'!CA$263</f>
        <v>0</v>
      </c>
      <c r="AC12" s="19"/>
      <c r="AD12" s="149">
        <f>'[1]4408Exp'!CB$263</f>
        <v>6.0052538613744284</v>
      </c>
      <c r="AE12" s="138">
        <f>'[1]4408Exp'!CC$263</f>
        <v>9.740173865626037</v>
      </c>
      <c r="AF12" s="138">
        <f>'[1]4408Exp'!CD$263</f>
        <v>15.286312786040995</v>
      </c>
      <c r="AG12" s="138">
        <f>'[1]4408Exp'!CE$263</f>
        <v>15.809766999999999</v>
      </c>
      <c r="AH12" s="138">
        <f>'[1]4408Exp'!CF$263</f>
        <v>19.700258855995237</v>
      </c>
      <c r="AI12" s="138">
        <f>'[1]4408Exp'!CG$263</f>
        <v>19.490315074081575</v>
      </c>
      <c r="AJ12" s="138">
        <f>'[1]4408Exp'!CH$263</f>
        <v>15.518376596566245</v>
      </c>
      <c r="AK12" s="138">
        <f>'[1]4408Exp'!CI$263</f>
        <v>9.7371427949265517</v>
      </c>
      <c r="AL12" s="138">
        <f>'[1]4408Exp'!CJ$263</f>
        <v>7.5436573204859778</v>
      </c>
      <c r="AM12" s="138">
        <f>'[1]4408Exp'!CK$263</f>
        <v>1.5101504046921146</v>
      </c>
      <c r="AN12" s="138">
        <f>'[1]4408Exp'!CL$263</f>
        <v>0.72117493238988084</v>
      </c>
      <c r="AO12" s="138">
        <f>'[1]4408Exp'!CM$263</f>
        <v>2.2782601619758847</v>
      </c>
      <c r="AP12" s="138">
        <f>'[1]4408Exp'!CN$263</f>
        <v>2.9006061180656229</v>
      </c>
      <c r="AQ12" s="138">
        <f>'[1]4408Exp'!CO$263</f>
        <v>3.2195269999999998</v>
      </c>
      <c r="AR12" s="138">
        <f>'[1]4408Exp'!CP$263</f>
        <v>3.5291939999999999</v>
      </c>
      <c r="AS12" s="138">
        <f>'[1]4408Exp'!CQ$263</f>
        <v>3.6830496145000002</v>
      </c>
      <c r="AT12" s="138">
        <f>'[1]4408Exp'!CR$263</f>
        <v>2.1661654873999998</v>
      </c>
      <c r="AU12" s="138">
        <f>'[1]4408Exp'!CS$263</f>
        <v>0.80597261939999998</v>
      </c>
      <c r="AV12" s="138">
        <f>'[1]4408Exp'!CT$263</f>
        <v>0.221386</v>
      </c>
      <c r="AW12" s="138">
        <f>'[1]4408Exp'!CU$263</f>
        <v>0</v>
      </c>
      <c r="AX12" s="138">
        <f>'[1]4408Exp'!CV$263</f>
        <v>0</v>
      </c>
      <c r="AY12" s="138">
        <f>'[1]4408Exp'!CW$263</f>
        <v>0</v>
      </c>
      <c r="AZ12" s="138">
        <f>'[1]4408Exp'!CX$263</f>
        <v>0</v>
      </c>
      <c r="BA12" s="138">
        <f>'[1]4408Exp'!CY$263</f>
        <v>0</v>
      </c>
      <c r="BB12" s="138">
        <f>'[1]4408Exp'!CZ$263</f>
        <v>0</v>
      </c>
      <c r="BC12" s="138">
        <f>'[1]4408Exp'!DA$263</f>
        <v>0</v>
      </c>
      <c r="BD12" s="146"/>
    </row>
    <row r="13" spans="2:56">
      <c r="B13" s="5" t="s">
        <v>10</v>
      </c>
      <c r="C13" s="150">
        <f>'[1]4412Exp'!BB$263</f>
        <v>1.0099391999999999E-3</v>
      </c>
      <c r="D13" s="139">
        <f>'[1]4412Exp'!BC$263</f>
        <v>2.5329964619047619E-3</v>
      </c>
      <c r="E13" s="139">
        <f>'[1]4412Exp'!BD$263</f>
        <v>4.2668999444444447E-3</v>
      </c>
      <c r="F13" s="139">
        <f>'[1]4412Exp'!BE$263</f>
        <v>7.0184890087301582E-3</v>
      </c>
      <c r="G13" s="139">
        <f>'[1]4412Exp'!BF$263</f>
        <v>9.74946862E-3</v>
      </c>
      <c r="H13" s="139">
        <f>'[1]4412Exp'!BG$263</f>
        <v>9.4532898000000004E-3</v>
      </c>
      <c r="I13" s="139">
        <f>'[1]4412Exp'!BH$263</f>
        <v>9.8498603999999986E-3</v>
      </c>
      <c r="J13" s="139">
        <f>'[1]4412Exp'!BI$263</f>
        <v>1.7345661254999999E-2</v>
      </c>
      <c r="K13" s="139">
        <f>'[1]4412Exp'!BJ$263</f>
        <v>1.9298511100000002E-2</v>
      </c>
      <c r="L13" s="139">
        <f>'[1]4412Exp'!BK$263</f>
        <v>2.5974109299999999E-2</v>
      </c>
      <c r="M13" s="139">
        <f>'[1]4412Exp'!BL$263</f>
        <v>2.3940504959999994E-2</v>
      </c>
      <c r="N13" s="139">
        <f>'[1]4412Exp'!BM$263</f>
        <v>3.4059446039999997E-2</v>
      </c>
      <c r="O13" s="139">
        <f>'[1]4412Exp'!BN$263</f>
        <v>2.0385026039999997E-2</v>
      </c>
      <c r="P13" s="139">
        <f>'[1]4412Exp'!BO$263</f>
        <v>1.989977687E-2</v>
      </c>
      <c r="Q13" s="139">
        <f>'[1]4412Exp'!BP$263</f>
        <v>1.6813647679999998E-2</v>
      </c>
      <c r="R13" s="139">
        <f>'[1]4412Exp'!BQ$263</f>
        <v>1.5653225459999996E-2</v>
      </c>
      <c r="S13" s="139">
        <f>'[1]4412Exp'!BR$263</f>
        <v>1.9742395919999999E-2</v>
      </c>
      <c r="T13" s="139">
        <f>'[1]4412Exp'!BS$263</f>
        <v>1.7148932479999997E-2</v>
      </c>
      <c r="U13" s="139">
        <f>'[1]4412Exp'!BT$263</f>
        <v>2.9922999999999998E-3</v>
      </c>
      <c r="V13" s="139">
        <f>'[1]4412Exp'!BU$263</f>
        <v>0</v>
      </c>
      <c r="W13" s="139">
        <f>'[1]4412Exp'!BV$263</f>
        <v>0</v>
      </c>
      <c r="X13" s="139">
        <f>'[1]4412Exp'!BW$263</f>
        <v>0</v>
      </c>
      <c r="Y13" s="139">
        <f>'[1]4412Exp'!BX$263</f>
        <v>0</v>
      </c>
      <c r="Z13" s="139">
        <f>'[1]4412Exp'!BY$263</f>
        <v>0</v>
      </c>
      <c r="AA13" s="139">
        <f>'[1]4412Exp'!BZ$263</f>
        <v>0</v>
      </c>
      <c r="AB13" s="139">
        <f>'[1]4412Exp'!CA$263</f>
        <v>0</v>
      </c>
      <c r="AC13" s="19"/>
      <c r="AD13" s="149">
        <f>'[1]4412Exp'!CB$263</f>
        <v>0.199906</v>
      </c>
      <c r="AE13" s="138">
        <f>'[1]4412Exp'!CC$263</f>
        <v>0.49698799999999993</v>
      </c>
      <c r="AF13" s="138">
        <f>'[1]4412Exp'!CD$263</f>
        <v>0.80972299999999997</v>
      </c>
      <c r="AG13" s="138">
        <f>'[1]4412Exp'!CE$263</f>
        <v>1.4042009999999998</v>
      </c>
      <c r="AH13" s="138">
        <f>'[1]4412Exp'!CF$263</f>
        <v>2.108965</v>
      </c>
      <c r="AI13" s="138">
        <f>'[1]4412Exp'!CG$263</f>
        <v>2.3043589999999994</v>
      </c>
      <c r="AJ13" s="138">
        <f>'[1]4412Exp'!CH$263</f>
        <v>2.6650619999999998</v>
      </c>
      <c r="AK13" s="138">
        <f>'[1]4412Exp'!CI$263</f>
        <v>4.3077437461735473</v>
      </c>
      <c r="AL13" s="138">
        <f>'[1]4412Exp'!CJ$263</f>
        <v>4.6877449556258473</v>
      </c>
      <c r="AM13" s="138">
        <f>'[1]4412Exp'!CK$263</f>
        <v>4.6262592349278426</v>
      </c>
      <c r="AN13" s="138">
        <f>'[1]4412Exp'!CL$263</f>
        <v>4.9334995113192175</v>
      </c>
      <c r="AO13" s="138">
        <f>'[1]4412Exp'!CM$263</f>
        <v>10.287262496</v>
      </c>
      <c r="AP13" s="138">
        <f>'[1]4412Exp'!CN$263</f>
        <v>7.388147</v>
      </c>
      <c r="AQ13" s="138">
        <f>'[1]4412Exp'!CO$263</f>
        <v>7.2817889999999998</v>
      </c>
      <c r="AR13" s="138">
        <f>'[1]4412Exp'!CP$263</f>
        <v>7.3173739999999992</v>
      </c>
      <c r="AS13" s="138">
        <f>'[1]4412Exp'!CQ$263</f>
        <v>5.4481330000000003</v>
      </c>
      <c r="AT13" s="138">
        <f>'[1]4412Exp'!CR$263</f>
        <v>6.4118240000000002</v>
      </c>
      <c r="AU13" s="138">
        <f>'[1]4412Exp'!CS$263</f>
        <v>6.0938009999999991</v>
      </c>
      <c r="AV13" s="138">
        <f>'[1]4412Exp'!CT$263</f>
        <v>0.8191409999999999</v>
      </c>
      <c r="AW13" s="138">
        <f>'[1]4412Exp'!CU$263</f>
        <v>0</v>
      </c>
      <c r="AX13" s="138">
        <f>'[1]4412Exp'!CV$263</f>
        <v>0</v>
      </c>
      <c r="AY13" s="138">
        <f>'[1]4412Exp'!CW$263</f>
        <v>0</v>
      </c>
      <c r="AZ13" s="138">
        <f>'[1]4412Exp'!CX$263</f>
        <v>0</v>
      </c>
      <c r="BA13" s="138">
        <f>'[1]4412Exp'!CY$263</f>
        <v>0</v>
      </c>
      <c r="BB13" s="138">
        <f>'[1]4412Exp'!CZ$263</f>
        <v>0</v>
      </c>
      <c r="BC13" s="138">
        <f>'[1]4412Exp'!DA$263</f>
        <v>0</v>
      </c>
      <c r="BD13" s="146"/>
    </row>
    <row r="14" spans="2:56">
      <c r="B14" s="5" t="s">
        <v>86</v>
      </c>
      <c r="C14" s="151">
        <v>0</v>
      </c>
      <c r="D14" s="152">
        <v>0</v>
      </c>
      <c r="E14" s="152">
        <v>0</v>
      </c>
      <c r="F14" s="152">
        <v>0</v>
      </c>
      <c r="G14" s="152">
        <v>0</v>
      </c>
      <c r="H14" s="152">
        <v>0</v>
      </c>
      <c r="I14" s="152">
        <v>0</v>
      </c>
      <c r="J14" s="152">
        <v>0</v>
      </c>
      <c r="K14" s="152">
        <v>0</v>
      </c>
      <c r="L14" s="152">
        <v>0</v>
      </c>
      <c r="M14" s="152">
        <v>0</v>
      </c>
      <c r="N14" s="152">
        <v>0</v>
      </c>
      <c r="O14" s="152">
        <v>0</v>
      </c>
      <c r="P14" s="152">
        <v>0</v>
      </c>
      <c r="Q14" s="152">
        <v>0</v>
      </c>
      <c r="R14" s="152">
        <v>0</v>
      </c>
      <c r="S14" s="152">
        <v>0</v>
      </c>
      <c r="T14" s="152">
        <v>0</v>
      </c>
      <c r="U14" s="152">
        <v>0</v>
      </c>
      <c r="V14" s="152">
        <v>0</v>
      </c>
      <c r="W14" s="152">
        <v>0</v>
      </c>
      <c r="X14" s="152">
        <v>0</v>
      </c>
      <c r="Y14" s="152">
        <v>0</v>
      </c>
      <c r="Z14" s="152">
        <v>0</v>
      </c>
      <c r="AA14" s="152">
        <v>0</v>
      </c>
      <c r="AB14" s="152">
        <v>0</v>
      </c>
      <c r="AC14" s="19"/>
      <c r="AD14" s="149">
        <v>0</v>
      </c>
      <c r="AE14" s="138">
        <v>0</v>
      </c>
      <c r="AF14" s="138">
        <v>0</v>
      </c>
      <c r="AG14" s="138">
        <v>0</v>
      </c>
      <c r="AH14" s="138">
        <v>0</v>
      </c>
      <c r="AI14" s="138">
        <v>0</v>
      </c>
      <c r="AJ14" s="138">
        <v>0</v>
      </c>
      <c r="AK14" s="138">
        <v>0</v>
      </c>
      <c r="AL14" s="138">
        <v>0</v>
      </c>
      <c r="AM14" s="138">
        <v>0</v>
      </c>
      <c r="AN14" s="138">
        <v>0</v>
      </c>
      <c r="AO14" s="138">
        <v>0</v>
      </c>
      <c r="AP14" s="138">
        <v>0</v>
      </c>
      <c r="AQ14" s="138">
        <v>0</v>
      </c>
      <c r="AR14" s="138">
        <v>0</v>
      </c>
      <c r="AS14" s="138">
        <v>0</v>
      </c>
      <c r="AT14" s="138">
        <v>0</v>
      </c>
      <c r="AU14" s="138">
        <v>0</v>
      </c>
      <c r="AV14" s="138">
        <v>0</v>
      </c>
      <c r="AW14" s="138">
        <v>0</v>
      </c>
      <c r="AX14" s="138">
        <v>0</v>
      </c>
      <c r="AY14" s="138">
        <v>0</v>
      </c>
      <c r="AZ14" s="138">
        <v>0</v>
      </c>
      <c r="BA14" s="138">
        <v>0</v>
      </c>
      <c r="BB14" s="138">
        <v>0</v>
      </c>
      <c r="BC14" s="138">
        <v>0</v>
      </c>
      <c r="BD14" s="146"/>
    </row>
    <row r="15" spans="2:56">
      <c r="B15" s="9" t="s">
        <v>11</v>
      </c>
      <c r="C15" s="28">
        <f>C9-SUM(C10:C13)</f>
        <v>4.8193333568127272E-3</v>
      </c>
      <c r="D15" s="29">
        <f>D9-SUM(D10:D13)</f>
        <v>5.7352848325691319E-3</v>
      </c>
      <c r="E15" s="29">
        <f t="shared" ref="E15:AB15" si="6">E9-SUM(E10:E13)</f>
        <v>1.7169459275754306E-3</v>
      </c>
      <c r="F15" s="29">
        <f t="shared" si="6"/>
        <v>1.9097947877546595E-3</v>
      </c>
      <c r="G15" s="29">
        <f t="shared" si="6"/>
        <v>3.03232834999978E-3</v>
      </c>
      <c r="H15" s="29">
        <f t="shared" si="6"/>
        <v>2.320385829999605E-3</v>
      </c>
      <c r="I15" s="29">
        <f t="shared" si="6"/>
        <v>1.3690935578787311E-3</v>
      </c>
      <c r="J15" s="29">
        <f t="shared" si="6"/>
        <v>3.7199329879480381E-3</v>
      </c>
      <c r="K15" s="29">
        <f t="shared" si="6"/>
        <v>5.0173053892850206E-3</v>
      </c>
      <c r="L15" s="29">
        <f t="shared" si="6"/>
        <v>6.9299997873235597E-3</v>
      </c>
      <c r="M15" s="29">
        <f t="shared" si="6"/>
        <v>8.0247489708793474E-3</v>
      </c>
      <c r="N15" s="29">
        <f t="shared" si="6"/>
        <v>1.3850442053323864E-2</v>
      </c>
      <c r="O15" s="29">
        <f t="shared" si="6"/>
        <v>1.0403762916149528E-2</v>
      </c>
      <c r="P15" s="29">
        <f t="shared" si="6"/>
        <v>8.9129162333345668E-3</v>
      </c>
      <c r="Q15" s="29">
        <f t="shared" si="6"/>
        <v>8.8982208428767251E-3</v>
      </c>
      <c r="R15" s="29">
        <f t="shared" si="6"/>
        <v>1.2112911887778743E-2</v>
      </c>
      <c r="S15" s="29">
        <f t="shared" si="6"/>
        <v>1.4274048428807085E-2</v>
      </c>
      <c r="T15" s="29">
        <f t="shared" si="6"/>
        <v>9.9631865133340547E-3</v>
      </c>
      <c r="U15" s="29">
        <f t="shared" si="6"/>
        <v>-2.9616454578399991</v>
      </c>
      <c r="V15" s="29">
        <f t="shared" si="6"/>
        <v>0</v>
      </c>
      <c r="W15" s="29">
        <f t="shared" si="6"/>
        <v>0</v>
      </c>
      <c r="X15" s="29">
        <f t="shared" si="6"/>
        <v>0</v>
      </c>
      <c r="Y15" s="29">
        <f t="shared" si="6"/>
        <v>0</v>
      </c>
      <c r="Z15" s="29">
        <f t="shared" si="6"/>
        <v>0</v>
      </c>
      <c r="AA15" s="29">
        <f t="shared" si="6"/>
        <v>0</v>
      </c>
      <c r="AB15" s="29">
        <f t="shared" si="6"/>
        <v>0</v>
      </c>
      <c r="AC15" s="19"/>
      <c r="AD15" s="26">
        <f>AD9-SUM(AD10:AD13)</f>
        <v>1.6425255768269835</v>
      </c>
      <c r="AE15" s="27">
        <f>AE9-SUM(AE10:AE13)</f>
        <v>2.2420058182305524</v>
      </c>
      <c r="AF15" s="27">
        <f t="shared" ref="AF15:BC15" si="7">AF9-SUM(AF10:AF13)</f>
        <v>0.58769140959998367</v>
      </c>
      <c r="AG15" s="27">
        <f t="shared" si="7"/>
        <v>0.75138380899551294</v>
      </c>
      <c r="AH15" s="27">
        <f t="shared" si="7"/>
        <v>1.108205041579879</v>
      </c>
      <c r="AI15" s="27">
        <f t="shared" si="7"/>
        <v>1.060899588028974</v>
      </c>
      <c r="AJ15" s="27">
        <f t="shared" si="7"/>
        <v>1.7224641504000147</v>
      </c>
      <c r="AK15" s="27">
        <f t="shared" si="7"/>
        <v>4.6394881649537183</v>
      </c>
      <c r="AL15" s="27">
        <f t="shared" si="7"/>
        <v>7.8210983199770681</v>
      </c>
      <c r="AM15" s="27">
        <f t="shared" si="7"/>
        <v>9.6744976741313735</v>
      </c>
      <c r="AN15" s="27">
        <f t="shared" si="7"/>
        <v>11.663767217990426</v>
      </c>
      <c r="AO15" s="27">
        <f t="shared" si="7"/>
        <v>15.921745221214564</v>
      </c>
      <c r="AP15" s="27">
        <f t="shared" si="7"/>
        <v>14.410499789942037</v>
      </c>
      <c r="AQ15" s="27">
        <f t="shared" si="7"/>
        <v>11.919997100699902</v>
      </c>
      <c r="AR15" s="27">
        <f t="shared" si="7"/>
        <v>12.990242351851521</v>
      </c>
      <c r="AS15" s="27">
        <f t="shared" si="7"/>
        <v>18.391878768499737</v>
      </c>
      <c r="AT15" s="27">
        <f t="shared" si="7"/>
        <v>21.080614800400213</v>
      </c>
      <c r="AU15" s="27">
        <f t="shared" si="7"/>
        <v>16.354859729192299</v>
      </c>
      <c r="AV15" s="27">
        <f t="shared" si="7"/>
        <v>-800.04680090411887</v>
      </c>
      <c r="AW15" s="27">
        <f t="shared" si="7"/>
        <v>0</v>
      </c>
      <c r="AX15" s="27">
        <f t="shared" si="7"/>
        <v>0</v>
      </c>
      <c r="AY15" s="27">
        <f t="shared" si="7"/>
        <v>0</v>
      </c>
      <c r="AZ15" s="27">
        <f t="shared" si="7"/>
        <v>0</v>
      </c>
      <c r="BA15" s="27">
        <f t="shared" si="7"/>
        <v>0</v>
      </c>
      <c r="BB15" s="27">
        <f t="shared" si="7"/>
        <v>0</v>
      </c>
      <c r="BC15" s="27">
        <f t="shared" si="7"/>
        <v>0</v>
      </c>
      <c r="BD15" s="146"/>
    </row>
    <row r="16" spans="2:56" ht="20" customHeight="1">
      <c r="B16" s="125" t="s">
        <v>13</v>
      </c>
      <c r="C16" s="128">
        <f>SUM(C17:C19)</f>
        <v>7.0080079999999989E-2</v>
      </c>
      <c r="D16" s="57">
        <f>SUM(D17:D19)</f>
        <v>0.13399707999999999</v>
      </c>
      <c r="E16" s="57">
        <f t="shared" ref="E16:AB16" si="8">SUM(E17:E19)</f>
        <v>7.8730609999999993E-2</v>
      </c>
      <c r="F16" s="57">
        <f t="shared" si="8"/>
        <v>6.6066349999999996E-2</v>
      </c>
      <c r="G16" s="57">
        <f t="shared" si="8"/>
        <v>6.4604469999999997E-2</v>
      </c>
      <c r="H16" s="57">
        <f t="shared" si="8"/>
        <v>7.226806999999999E-2</v>
      </c>
      <c r="I16" s="57">
        <f t="shared" si="8"/>
        <v>4.7432750959999999E-2</v>
      </c>
      <c r="J16" s="57">
        <f t="shared" si="8"/>
        <v>5.3028569999999997E-2</v>
      </c>
      <c r="K16" s="57">
        <f t="shared" si="8"/>
        <v>2.006382E-2</v>
      </c>
      <c r="L16" s="57">
        <f t="shared" si="8"/>
        <v>5.3054329999999997E-2</v>
      </c>
      <c r="M16" s="57">
        <f t="shared" si="8"/>
        <v>2.4831062199999997E-2</v>
      </c>
      <c r="N16" s="57">
        <f t="shared" si="8"/>
        <v>1.6959160399999996E-2</v>
      </c>
      <c r="O16" s="57">
        <f t="shared" si="8"/>
        <v>9.063852419999999E-3</v>
      </c>
      <c r="P16" s="57">
        <f t="shared" si="8"/>
        <v>0</v>
      </c>
      <c r="Q16" s="57">
        <f t="shared" si="8"/>
        <v>0</v>
      </c>
      <c r="R16" s="57">
        <f t="shared" si="8"/>
        <v>0</v>
      </c>
      <c r="S16" s="57">
        <f t="shared" si="8"/>
        <v>0</v>
      </c>
      <c r="T16" s="57">
        <f t="shared" si="8"/>
        <v>0</v>
      </c>
      <c r="U16" s="57">
        <f t="shared" si="8"/>
        <v>0</v>
      </c>
      <c r="V16" s="57">
        <f t="shared" si="8"/>
        <v>0</v>
      </c>
      <c r="W16" s="57">
        <f t="shared" si="8"/>
        <v>0</v>
      </c>
      <c r="X16" s="57">
        <f t="shared" si="8"/>
        <v>0</v>
      </c>
      <c r="Y16" s="57">
        <f t="shared" si="8"/>
        <v>0</v>
      </c>
      <c r="Z16" s="57">
        <f t="shared" si="8"/>
        <v>0</v>
      </c>
      <c r="AA16" s="57">
        <f t="shared" si="8"/>
        <v>0</v>
      </c>
      <c r="AB16" s="57">
        <f t="shared" si="8"/>
        <v>0</v>
      </c>
      <c r="AC16" s="19"/>
      <c r="AD16" s="127">
        <f>SUM(AD17:AD19)</f>
        <v>5.8858616024762043</v>
      </c>
      <c r="AE16" s="97">
        <f>SUM(AE17:AE19)</f>
        <v>9.1660556128082433</v>
      </c>
      <c r="AF16" s="97">
        <f t="shared" ref="AF16:BC16" si="9">SUM(AF17:AF19)</f>
        <v>6.5159577164153824</v>
      </c>
      <c r="AG16" s="97">
        <f t="shared" si="9"/>
        <v>7.1938343132014966</v>
      </c>
      <c r="AH16" s="97">
        <f t="shared" si="9"/>
        <v>7.4126595388277297</v>
      </c>
      <c r="AI16" s="97">
        <f t="shared" si="9"/>
        <v>7.298162420168067</v>
      </c>
      <c r="AJ16" s="97">
        <f t="shared" si="9"/>
        <v>5.2063080476647023</v>
      </c>
      <c r="AK16" s="97">
        <f t="shared" si="9"/>
        <v>5.6169081953488362</v>
      </c>
      <c r="AL16" s="97">
        <f t="shared" si="9"/>
        <v>2.5761720459166941</v>
      </c>
      <c r="AM16" s="97">
        <f t="shared" si="9"/>
        <v>6.8478109436857446</v>
      </c>
      <c r="AN16" s="97">
        <f t="shared" si="9"/>
        <v>3.2971663696797089</v>
      </c>
      <c r="AO16" s="97">
        <f t="shared" si="9"/>
        <v>2.305830495406016</v>
      </c>
      <c r="AP16" s="97">
        <f t="shared" si="9"/>
        <v>1.2770579020991055</v>
      </c>
      <c r="AQ16" s="97">
        <f t="shared" si="9"/>
        <v>0</v>
      </c>
      <c r="AR16" s="97">
        <f t="shared" si="9"/>
        <v>0</v>
      </c>
      <c r="AS16" s="97">
        <f t="shared" si="9"/>
        <v>0</v>
      </c>
      <c r="AT16" s="97">
        <f t="shared" si="9"/>
        <v>0</v>
      </c>
      <c r="AU16" s="97">
        <f t="shared" si="9"/>
        <v>0</v>
      </c>
      <c r="AV16" s="97">
        <f t="shared" si="9"/>
        <v>0</v>
      </c>
      <c r="AW16" s="97">
        <f t="shared" si="9"/>
        <v>0</v>
      </c>
      <c r="AX16" s="97">
        <f t="shared" si="9"/>
        <v>0</v>
      </c>
      <c r="AY16" s="97">
        <f t="shared" si="9"/>
        <v>0</v>
      </c>
      <c r="AZ16" s="97">
        <f t="shared" si="9"/>
        <v>0</v>
      </c>
      <c r="BA16" s="97">
        <f t="shared" si="9"/>
        <v>0</v>
      </c>
      <c r="BB16" s="97">
        <f t="shared" si="9"/>
        <v>0</v>
      </c>
      <c r="BC16" s="97">
        <f t="shared" si="9"/>
        <v>0</v>
      </c>
      <c r="BD16" s="146"/>
    </row>
    <row r="17" spans="2:56">
      <c r="B17" s="5" t="s">
        <v>87</v>
      </c>
      <c r="C17" s="150">
        <f>'[1]440123Exp'!BB$263</f>
        <v>7.0080079999999989E-2</v>
      </c>
      <c r="D17" s="139">
        <f>'[1]440123Exp'!BC$263</f>
        <v>0.13399707999999999</v>
      </c>
      <c r="E17" s="139">
        <f>'[1]440123Exp'!BD$263</f>
        <v>7.8730609999999993E-2</v>
      </c>
      <c r="F17" s="139">
        <f>'[1]440123Exp'!BE$263</f>
        <v>6.6066349999999996E-2</v>
      </c>
      <c r="G17" s="139">
        <f>'[1]440123Exp'!BF$263</f>
        <v>6.4604469999999997E-2</v>
      </c>
      <c r="H17" s="139">
        <f>'[1]440123Exp'!BG$263</f>
        <v>7.226806999999999E-2</v>
      </c>
      <c r="I17" s="139">
        <f>'[1]440123Exp'!BH$263</f>
        <v>4.7432750959999999E-2</v>
      </c>
      <c r="J17" s="139">
        <f>'[1]440123Exp'!BI$263</f>
        <v>5.3028569999999997E-2</v>
      </c>
      <c r="K17" s="139">
        <f>'[1]440123Exp'!BJ$263</f>
        <v>2.006382E-2</v>
      </c>
      <c r="L17" s="139">
        <f>'[1]440123Exp'!BK$263</f>
        <v>5.3054329999999997E-2</v>
      </c>
      <c r="M17" s="139">
        <f>'[1]440123Exp'!BL$263</f>
        <v>2.4831062199999997E-2</v>
      </c>
      <c r="N17" s="139">
        <f>'[1]440123Exp'!BM$263</f>
        <v>1.6959160399999996E-2</v>
      </c>
      <c r="O17" s="139">
        <f>'[1]440123Exp'!BN$263</f>
        <v>9.063852419999999E-3</v>
      </c>
      <c r="P17" s="139">
        <f>'[1]440123Exp'!BO$263</f>
        <v>0</v>
      </c>
      <c r="Q17" s="139">
        <f>'[1]440123Exp'!BP$263</f>
        <v>0</v>
      </c>
      <c r="R17" s="139">
        <f>'[1]440123Exp'!BQ$263</f>
        <v>0</v>
      </c>
      <c r="S17" s="139">
        <f>'[1]440123Exp'!BR$263</f>
        <v>0</v>
      </c>
      <c r="T17" s="139">
        <f>'[1]440123Exp'!BS$263</f>
        <v>0</v>
      </c>
      <c r="U17" s="139">
        <f>'[1]440123Exp'!BT$263</f>
        <v>0</v>
      </c>
      <c r="V17" s="139">
        <f>'[1]440123Exp'!BU$263</f>
        <v>0</v>
      </c>
      <c r="W17" s="139">
        <f>'[1]440123Exp'!BV$263</f>
        <v>0</v>
      </c>
      <c r="X17" s="139">
        <f>'[1]440123Exp'!BW$263</f>
        <v>0</v>
      </c>
      <c r="Y17" s="139">
        <f>'[1]440123Exp'!BX$263</f>
        <v>0</v>
      </c>
      <c r="Z17" s="139">
        <f>'[1]440123Exp'!BY$263</f>
        <v>0</v>
      </c>
      <c r="AA17" s="139">
        <f>'[1]440123Exp'!BZ$263</f>
        <v>0</v>
      </c>
      <c r="AB17" s="139">
        <f>'[1]440123Exp'!CA$263</f>
        <v>0</v>
      </c>
      <c r="AC17" s="19"/>
      <c r="AD17" s="149">
        <f>'[1]440123Exp'!CB$263</f>
        <v>5.8858616024762043</v>
      </c>
      <c r="AE17" s="138">
        <f>'[1]440123Exp'!CC$263</f>
        <v>9.1660556128082433</v>
      </c>
      <c r="AF17" s="138">
        <f>'[1]440123Exp'!CD$263</f>
        <v>6.5159577164153824</v>
      </c>
      <c r="AG17" s="138">
        <f>'[1]440123Exp'!CE$263</f>
        <v>7.1938343132014966</v>
      </c>
      <c r="AH17" s="138">
        <f>'[1]440123Exp'!CF$263</f>
        <v>7.4126595388277297</v>
      </c>
      <c r="AI17" s="138">
        <f>'[1]440123Exp'!CG$263</f>
        <v>7.298162420168067</v>
      </c>
      <c r="AJ17" s="138">
        <f>'[1]440123Exp'!CH$263</f>
        <v>5.2063080476647023</v>
      </c>
      <c r="AK17" s="138">
        <f>'[1]440123Exp'!CI$263</f>
        <v>5.6169081953488362</v>
      </c>
      <c r="AL17" s="138">
        <f>'[1]440123Exp'!CJ$263</f>
        <v>2.5761720459166941</v>
      </c>
      <c r="AM17" s="138">
        <f>'[1]440123Exp'!CK$263</f>
        <v>6.8478109436857446</v>
      </c>
      <c r="AN17" s="138">
        <f>'[1]440123Exp'!CL$263</f>
        <v>3.2971663696797089</v>
      </c>
      <c r="AO17" s="138">
        <f>'[1]440123Exp'!CM$263</f>
        <v>2.305830495406016</v>
      </c>
      <c r="AP17" s="138">
        <f>'[1]440123Exp'!CN$263</f>
        <v>1.2770579020991055</v>
      </c>
      <c r="AQ17" s="138">
        <f>'[1]440123Exp'!CO$263</f>
        <v>0</v>
      </c>
      <c r="AR17" s="138">
        <f>'[1]440123Exp'!CP$263</f>
        <v>0</v>
      </c>
      <c r="AS17" s="138">
        <f>'[1]440123Exp'!CQ$263</f>
        <v>0</v>
      </c>
      <c r="AT17" s="138">
        <f>'[1]440123Exp'!CR$263</f>
        <v>0</v>
      </c>
      <c r="AU17" s="138">
        <f>'[1]440123Exp'!CS$263</f>
        <v>0</v>
      </c>
      <c r="AV17" s="138">
        <f>'[1]440123Exp'!CT$263</f>
        <v>0</v>
      </c>
      <c r="AW17" s="138">
        <f>'[1]440123Exp'!CU$263</f>
        <v>0</v>
      </c>
      <c r="AX17" s="138">
        <f>'[1]440123Exp'!CV$263</f>
        <v>0</v>
      </c>
      <c r="AY17" s="138">
        <f>'[1]440123Exp'!CW$263</f>
        <v>0</v>
      </c>
      <c r="AZ17" s="138">
        <f>'[1]440123Exp'!CX$263</f>
        <v>0</v>
      </c>
      <c r="BA17" s="138">
        <f>'[1]440123Exp'!CY$263</f>
        <v>0</v>
      </c>
      <c r="BB17" s="138">
        <f>'[1]440123Exp'!CZ$263</f>
        <v>0</v>
      </c>
      <c r="BC17" s="138">
        <f>'[1]440123Exp'!DA$263</f>
        <v>0</v>
      </c>
      <c r="BD17" s="146"/>
    </row>
    <row r="18" spans="2:56">
      <c r="B18" s="5" t="s">
        <v>12</v>
      </c>
      <c r="C18" s="150">
        <v>0</v>
      </c>
      <c r="D18" s="139">
        <v>0</v>
      </c>
      <c r="E18" s="139">
        <v>0</v>
      </c>
      <c r="F18" s="139">
        <v>0</v>
      </c>
      <c r="G18" s="139">
        <v>0</v>
      </c>
      <c r="H18" s="139">
        <v>0</v>
      </c>
      <c r="I18" s="139">
        <v>0</v>
      </c>
      <c r="J18" s="139">
        <v>0</v>
      </c>
      <c r="K18" s="139">
        <v>0</v>
      </c>
      <c r="L18" s="139">
        <v>0</v>
      </c>
      <c r="M18" s="139">
        <v>0</v>
      </c>
      <c r="N18" s="139">
        <v>0</v>
      </c>
      <c r="O18" s="139">
        <v>0</v>
      </c>
      <c r="P18" s="139">
        <v>0</v>
      </c>
      <c r="Q18" s="139">
        <v>0</v>
      </c>
      <c r="R18" s="139">
        <v>0</v>
      </c>
      <c r="S18" s="139">
        <v>0</v>
      </c>
      <c r="T18" s="139">
        <v>0</v>
      </c>
      <c r="U18" s="139">
        <v>0</v>
      </c>
      <c r="V18" s="139">
        <v>0</v>
      </c>
      <c r="W18" s="139">
        <v>0</v>
      </c>
      <c r="X18" s="139">
        <v>0</v>
      </c>
      <c r="Y18" s="139">
        <v>0</v>
      </c>
      <c r="Z18" s="139">
        <v>0</v>
      </c>
      <c r="AA18" s="139">
        <v>0</v>
      </c>
      <c r="AB18" s="139">
        <v>0</v>
      </c>
      <c r="AC18" s="19"/>
      <c r="AD18" s="149">
        <v>0</v>
      </c>
      <c r="AE18" s="138">
        <v>0</v>
      </c>
      <c r="AF18" s="138">
        <v>0</v>
      </c>
      <c r="AG18" s="138">
        <v>0</v>
      </c>
      <c r="AH18" s="138">
        <v>0</v>
      </c>
      <c r="AI18" s="138">
        <v>0</v>
      </c>
      <c r="AJ18" s="138">
        <v>0</v>
      </c>
      <c r="AK18" s="138">
        <v>0</v>
      </c>
      <c r="AL18" s="138">
        <v>0</v>
      </c>
      <c r="AM18" s="138">
        <v>0</v>
      </c>
      <c r="AN18" s="138">
        <v>0</v>
      </c>
      <c r="AO18" s="138">
        <v>0</v>
      </c>
      <c r="AP18" s="138">
        <v>0</v>
      </c>
      <c r="AQ18" s="138">
        <v>0</v>
      </c>
      <c r="AR18" s="138">
        <v>0</v>
      </c>
      <c r="AS18" s="138">
        <v>0</v>
      </c>
      <c r="AT18" s="138">
        <v>0</v>
      </c>
      <c r="AU18" s="138">
        <v>0</v>
      </c>
      <c r="AV18" s="138">
        <v>0</v>
      </c>
      <c r="AW18" s="138">
        <v>0</v>
      </c>
      <c r="AX18" s="138">
        <v>0</v>
      </c>
      <c r="AY18" s="138">
        <v>0</v>
      </c>
      <c r="AZ18" s="138">
        <v>0</v>
      </c>
      <c r="BA18" s="138">
        <v>0</v>
      </c>
      <c r="BB18" s="138">
        <v>0</v>
      </c>
      <c r="BC18" s="138">
        <v>0</v>
      </c>
      <c r="BD18" s="146"/>
    </row>
    <row r="19" spans="2:56" ht="13" thickBot="1">
      <c r="B19" s="6" t="s">
        <v>17</v>
      </c>
      <c r="C19" s="153">
        <v>0</v>
      </c>
      <c r="D19" s="154">
        <v>0</v>
      </c>
      <c r="E19" s="154">
        <v>0</v>
      </c>
      <c r="F19" s="154">
        <v>0</v>
      </c>
      <c r="G19" s="154">
        <v>0</v>
      </c>
      <c r="H19" s="154">
        <v>0</v>
      </c>
      <c r="I19" s="154">
        <v>0</v>
      </c>
      <c r="J19" s="154">
        <v>0</v>
      </c>
      <c r="K19" s="154">
        <v>0</v>
      </c>
      <c r="L19" s="154">
        <v>0</v>
      </c>
      <c r="M19" s="154">
        <v>0</v>
      </c>
      <c r="N19" s="154">
        <v>0</v>
      </c>
      <c r="O19" s="154">
        <v>0</v>
      </c>
      <c r="P19" s="154">
        <v>0</v>
      </c>
      <c r="Q19" s="154">
        <v>0</v>
      </c>
      <c r="R19" s="154">
        <v>0</v>
      </c>
      <c r="S19" s="154">
        <v>0</v>
      </c>
      <c r="T19" s="154">
        <v>0</v>
      </c>
      <c r="U19" s="154">
        <v>0</v>
      </c>
      <c r="V19" s="154">
        <v>0</v>
      </c>
      <c r="W19" s="154">
        <v>0</v>
      </c>
      <c r="X19" s="154">
        <v>0</v>
      </c>
      <c r="Y19" s="154">
        <v>0</v>
      </c>
      <c r="Z19" s="154">
        <v>0</v>
      </c>
      <c r="AA19" s="154">
        <v>0</v>
      </c>
      <c r="AB19" s="154">
        <v>0</v>
      </c>
      <c r="AC19" s="19"/>
      <c r="AD19" s="155">
        <v>0</v>
      </c>
      <c r="AE19" s="145">
        <v>0</v>
      </c>
      <c r="AF19" s="145">
        <v>0</v>
      </c>
      <c r="AG19" s="145">
        <v>0</v>
      </c>
      <c r="AH19" s="145">
        <v>0</v>
      </c>
      <c r="AI19" s="145">
        <v>0</v>
      </c>
      <c r="AJ19" s="145">
        <v>0</v>
      </c>
      <c r="AK19" s="145">
        <v>0</v>
      </c>
      <c r="AL19" s="145">
        <v>0</v>
      </c>
      <c r="AM19" s="145">
        <v>0</v>
      </c>
      <c r="AN19" s="145">
        <v>0</v>
      </c>
      <c r="AO19" s="145">
        <v>0</v>
      </c>
      <c r="AP19" s="145">
        <v>0</v>
      </c>
      <c r="AQ19" s="145">
        <v>0</v>
      </c>
      <c r="AR19" s="145">
        <v>0</v>
      </c>
      <c r="AS19" s="145">
        <v>0</v>
      </c>
      <c r="AT19" s="145">
        <v>0</v>
      </c>
      <c r="AU19" s="145">
        <v>0</v>
      </c>
      <c r="AV19" s="145">
        <v>0</v>
      </c>
      <c r="AW19" s="145">
        <v>0</v>
      </c>
      <c r="AX19" s="145">
        <v>0</v>
      </c>
      <c r="AY19" s="145">
        <v>0</v>
      </c>
      <c r="AZ19" s="145">
        <v>0</v>
      </c>
      <c r="BA19" s="145">
        <v>0</v>
      </c>
      <c r="BB19" s="145">
        <v>0</v>
      </c>
      <c r="BC19" s="145">
        <v>0</v>
      </c>
      <c r="BD19" s="146"/>
    </row>
    <row r="20" spans="2:56" ht="20" customHeight="1" thickTop="1">
      <c r="B20" s="7"/>
      <c r="C20" s="201" t="s">
        <v>90</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3"/>
      <c r="AC20" s="19"/>
      <c r="AD20" s="201" t="str">
        <f>C20</f>
        <v>Imported by all 28 EU member states</v>
      </c>
      <c r="AE20" s="202"/>
      <c r="AF20" s="202"/>
      <c r="AG20" s="202"/>
      <c r="AH20" s="202"/>
      <c r="AI20" s="202"/>
      <c r="AJ20" s="202"/>
      <c r="AK20" s="202"/>
      <c r="AL20" s="202"/>
      <c r="AM20" s="202"/>
      <c r="AN20" s="202"/>
      <c r="AO20" s="202"/>
      <c r="AP20" s="202"/>
      <c r="AQ20" s="202"/>
      <c r="AR20" s="202"/>
      <c r="AS20" s="202"/>
      <c r="AT20" s="202"/>
      <c r="AU20" s="202"/>
      <c r="AV20" s="202"/>
      <c r="AW20" s="202"/>
      <c r="AX20" s="202"/>
      <c r="AY20" s="202"/>
      <c r="AZ20" s="202"/>
      <c r="BA20" s="202"/>
      <c r="BB20" s="202"/>
      <c r="BC20" s="203"/>
      <c r="BD20" s="146"/>
    </row>
    <row r="21" spans="2:56" ht="20" customHeight="1">
      <c r="B21" s="18" t="s">
        <v>15</v>
      </c>
      <c r="C21" s="35">
        <f>SUM(C23,C30)</f>
        <v>7.0656277000000003E-3</v>
      </c>
      <c r="D21" s="36">
        <f>SUM(D23,D30)</f>
        <v>5.992592399999999E-3</v>
      </c>
      <c r="E21" s="36">
        <f t="shared" ref="E21:AB21" si="10">SUM(E23,E30)</f>
        <v>6.4348358000000001E-3</v>
      </c>
      <c r="F21" s="36">
        <f t="shared" si="10"/>
        <v>5.4561481000000005E-3</v>
      </c>
      <c r="G21" s="36">
        <f t="shared" si="10"/>
        <v>6.3788120599999991E-3</v>
      </c>
      <c r="H21" s="36">
        <f t="shared" si="10"/>
        <v>8.7570624999999992E-3</v>
      </c>
      <c r="I21" s="36">
        <f t="shared" si="10"/>
        <v>2.4680636928787886E-3</v>
      </c>
      <c r="J21" s="36">
        <f t="shared" si="10"/>
        <v>1.947065E-3</v>
      </c>
      <c r="K21" s="36">
        <f t="shared" si="10"/>
        <v>1.0477396809523809E-3</v>
      </c>
      <c r="L21" s="36">
        <f t="shared" si="10"/>
        <v>2.3213168239898997E-3</v>
      </c>
      <c r="M21" s="36">
        <f t="shared" si="10"/>
        <v>1.5882909458791209E-3</v>
      </c>
      <c r="N21" s="36">
        <f t="shared" si="10"/>
        <v>2.5377016633241758E-3</v>
      </c>
      <c r="O21" s="36">
        <f t="shared" si="10"/>
        <v>2.102395708158808E-3</v>
      </c>
      <c r="P21" s="36">
        <f t="shared" si="10"/>
        <v>1.2966018805555556E-3</v>
      </c>
      <c r="Q21" s="36">
        <f t="shared" si="10"/>
        <v>3.8260531144679414E-4</v>
      </c>
      <c r="R21" s="36">
        <f t="shared" si="10"/>
        <v>9.7674365727777775E-4</v>
      </c>
      <c r="S21" s="36">
        <f t="shared" si="10"/>
        <v>7.5204622880682952E-4</v>
      </c>
      <c r="T21" s="36">
        <f t="shared" si="10"/>
        <v>4.3909603333333331E-4</v>
      </c>
      <c r="U21" s="36">
        <f t="shared" si="10"/>
        <v>1.2281360000000001E-4</v>
      </c>
      <c r="V21" s="36">
        <f t="shared" si="10"/>
        <v>1.2281360000000001E-4</v>
      </c>
      <c r="W21" s="36">
        <f t="shared" si="10"/>
        <v>1.2281360000000001E-4</v>
      </c>
      <c r="X21" s="36">
        <f t="shared" si="10"/>
        <v>1.2281360000000001E-4</v>
      </c>
      <c r="Y21" s="36">
        <f t="shared" si="10"/>
        <v>1.2281360000000001E-4</v>
      </c>
      <c r="Z21" s="36">
        <f t="shared" si="10"/>
        <v>1.2281360000000001E-4</v>
      </c>
      <c r="AA21" s="36">
        <f t="shared" si="10"/>
        <v>1.2281360000000001E-4</v>
      </c>
      <c r="AB21" s="36">
        <f t="shared" si="10"/>
        <v>1.2281360000000001E-4</v>
      </c>
      <c r="AC21" s="19"/>
      <c r="AD21" s="23">
        <f>SUM(AD23,AD30)</f>
        <v>2.1406282944840003</v>
      </c>
      <c r="AE21" s="24">
        <f>SUM(AE23,AE30)</f>
        <v>2.0434896243999998</v>
      </c>
      <c r="AF21" s="24">
        <f t="shared" ref="AF21:BC21" si="11">SUM(AF23,AF30)</f>
        <v>2.1502537391999996</v>
      </c>
      <c r="AG21" s="24">
        <f t="shared" si="11"/>
        <v>1.8669783216000002</v>
      </c>
      <c r="AH21" s="24">
        <f t="shared" si="11"/>
        <v>2.3246960604</v>
      </c>
      <c r="AI21" s="24">
        <f t="shared" si="11"/>
        <v>3.4661783013000003</v>
      </c>
      <c r="AJ21" s="24">
        <f t="shared" si="11"/>
        <v>1.5633990396000002</v>
      </c>
      <c r="AK21" s="24">
        <f t="shared" si="11"/>
        <v>1.7138020270000003</v>
      </c>
      <c r="AL21" s="24">
        <f t="shared" si="11"/>
        <v>1.3715121752000001</v>
      </c>
      <c r="AM21" s="24">
        <f t="shared" si="11"/>
        <v>4.3328918027999999</v>
      </c>
      <c r="AN21" s="24">
        <f t="shared" si="11"/>
        <v>1.1122013177999999</v>
      </c>
      <c r="AO21" s="24">
        <f t="shared" si="11"/>
        <v>1.6856535359999998</v>
      </c>
      <c r="AP21" s="24">
        <f t="shared" si="11"/>
        <v>4.1043886751999992</v>
      </c>
      <c r="AQ21" s="24">
        <f t="shared" si="11"/>
        <v>2.6729778872999996</v>
      </c>
      <c r="AR21" s="24">
        <f t="shared" si="11"/>
        <v>0.58876463000000001</v>
      </c>
      <c r="AS21" s="24">
        <f t="shared" si="11"/>
        <v>1.1770086369999999</v>
      </c>
      <c r="AT21" s="24">
        <f t="shared" si="11"/>
        <v>0.96614548909999987</v>
      </c>
      <c r="AU21" s="24">
        <f t="shared" si="11"/>
        <v>0.73882718909999989</v>
      </c>
      <c r="AV21" s="24">
        <f t="shared" si="11"/>
        <v>0.15446062799999999</v>
      </c>
      <c r="AW21" s="24">
        <f t="shared" si="11"/>
        <v>0</v>
      </c>
      <c r="AX21" s="24">
        <f t="shared" si="11"/>
        <v>0</v>
      </c>
      <c r="AY21" s="24">
        <f t="shared" si="11"/>
        <v>0</v>
      </c>
      <c r="AZ21" s="24">
        <f t="shared" si="11"/>
        <v>0</v>
      </c>
      <c r="BA21" s="24">
        <f t="shared" si="11"/>
        <v>0</v>
      </c>
      <c r="BB21" s="24">
        <f t="shared" si="11"/>
        <v>0</v>
      </c>
      <c r="BC21" s="24">
        <f t="shared" si="11"/>
        <v>0</v>
      </c>
      <c r="BD21" s="146"/>
    </row>
    <row r="22" spans="2:56" ht="17.149999999999999" customHeight="1">
      <c r="B22" s="30" t="s">
        <v>28</v>
      </c>
      <c r="C22" s="37">
        <f>SUM(C24:C27)</f>
        <v>6.5923452000000013E-3</v>
      </c>
      <c r="D22" s="38">
        <f>SUM(D24:D27)</f>
        <v>5.9209923999999992E-3</v>
      </c>
      <c r="E22" s="38">
        <f t="shared" ref="E22:AB22" si="12">SUM(E24:E27)</f>
        <v>6.3685047999999999E-3</v>
      </c>
      <c r="F22" s="38">
        <f t="shared" si="12"/>
        <v>5.3923156000000002E-3</v>
      </c>
      <c r="G22" s="38">
        <f t="shared" si="12"/>
        <v>6.1458360599999998E-3</v>
      </c>
      <c r="H22" s="38">
        <f t="shared" si="12"/>
        <v>8.7340000000000004E-3</v>
      </c>
      <c r="I22" s="38">
        <f t="shared" si="12"/>
        <v>2.4272957800000007E-3</v>
      </c>
      <c r="J22" s="38">
        <f t="shared" si="12"/>
        <v>1.621012E-3</v>
      </c>
      <c r="K22" s="38">
        <f t="shared" si="12"/>
        <v>8.939312E-4</v>
      </c>
      <c r="L22" s="38">
        <f t="shared" si="12"/>
        <v>9.4857480000000004E-4</v>
      </c>
      <c r="M22" s="38">
        <f t="shared" si="12"/>
        <v>1.5588832000000001E-3</v>
      </c>
      <c r="N22" s="38">
        <f t="shared" si="12"/>
        <v>2.1491648000000001E-3</v>
      </c>
      <c r="O22" s="38">
        <f t="shared" si="12"/>
        <v>1.4522144E-3</v>
      </c>
      <c r="P22" s="38">
        <f t="shared" si="12"/>
        <v>1.0241524222222222E-3</v>
      </c>
      <c r="Q22" s="38">
        <f t="shared" si="12"/>
        <v>1.8109000000000002E-4</v>
      </c>
      <c r="R22" s="38">
        <f t="shared" si="12"/>
        <v>8.1255917949999996E-4</v>
      </c>
      <c r="S22" s="38">
        <f t="shared" si="12"/>
        <v>7.4134199999999998E-4</v>
      </c>
      <c r="T22" s="38">
        <f t="shared" si="12"/>
        <v>4.2158319999999997E-4</v>
      </c>
      <c r="U22" s="38">
        <f t="shared" si="12"/>
        <v>1.2281360000000001E-4</v>
      </c>
      <c r="V22" s="38">
        <f t="shared" si="12"/>
        <v>1.2281360000000001E-4</v>
      </c>
      <c r="W22" s="38">
        <f t="shared" si="12"/>
        <v>1.2281360000000001E-4</v>
      </c>
      <c r="X22" s="38">
        <f t="shared" si="12"/>
        <v>1.2281360000000001E-4</v>
      </c>
      <c r="Y22" s="38">
        <f t="shared" si="12"/>
        <v>1.2281360000000001E-4</v>
      </c>
      <c r="Z22" s="38">
        <f t="shared" si="12"/>
        <v>1.2281360000000001E-4</v>
      </c>
      <c r="AA22" s="38">
        <f t="shared" si="12"/>
        <v>1.2281360000000001E-4</v>
      </c>
      <c r="AB22" s="38">
        <f t="shared" si="12"/>
        <v>1.2281360000000001E-4</v>
      </c>
      <c r="AC22" s="19"/>
      <c r="AD22" s="33">
        <f>SUM(AD24:AD27)</f>
        <v>2.0317537176569997</v>
      </c>
      <c r="AE22" s="34">
        <f>SUM(AE24:AE27)</f>
        <v>2.0127374071999995</v>
      </c>
      <c r="AF22" s="34">
        <f t="shared" ref="AF22:BC22" si="13">SUM(AF24:AF27)</f>
        <v>2.1283243295999998</v>
      </c>
      <c r="AG22" s="34">
        <f t="shared" si="13"/>
        <v>1.8440409791999999</v>
      </c>
      <c r="AH22" s="34">
        <f t="shared" si="13"/>
        <v>2.2346613345000002</v>
      </c>
      <c r="AI22" s="34">
        <f t="shared" si="13"/>
        <v>3.4387085733</v>
      </c>
      <c r="AJ22" s="34">
        <f t="shared" si="13"/>
        <v>1.5095538892</v>
      </c>
      <c r="AK22" s="34">
        <f t="shared" si="13"/>
        <v>1.2015146090000002</v>
      </c>
      <c r="AL22" s="34">
        <f t="shared" si="13"/>
        <v>0.87761606440000017</v>
      </c>
      <c r="AM22" s="34">
        <f t="shared" si="13"/>
        <v>0.68765732200000007</v>
      </c>
      <c r="AN22" s="34">
        <f t="shared" si="13"/>
        <v>1.0524308076000002</v>
      </c>
      <c r="AO22" s="34">
        <f t="shared" si="13"/>
        <v>1.2912080639999999</v>
      </c>
      <c r="AP22" s="34">
        <f t="shared" si="13"/>
        <v>2.9340232415999998</v>
      </c>
      <c r="AQ22" s="34">
        <f t="shared" si="13"/>
        <v>2.2943432177999998</v>
      </c>
      <c r="AR22" s="34">
        <f t="shared" si="13"/>
        <v>0.38942851900000003</v>
      </c>
      <c r="AS22" s="34">
        <f t="shared" si="13"/>
        <v>0.95563786849999999</v>
      </c>
      <c r="AT22" s="34">
        <f t="shared" si="13"/>
        <v>0.95937568870000001</v>
      </c>
      <c r="AU22" s="34">
        <f t="shared" si="13"/>
        <v>0.69635950670000002</v>
      </c>
      <c r="AV22" s="34">
        <f t="shared" si="13"/>
        <v>0.15446062799999999</v>
      </c>
      <c r="AW22" s="34">
        <f t="shared" si="13"/>
        <v>0</v>
      </c>
      <c r="AX22" s="34">
        <f t="shared" si="13"/>
        <v>0</v>
      </c>
      <c r="AY22" s="34">
        <f t="shared" si="13"/>
        <v>0</v>
      </c>
      <c r="AZ22" s="34">
        <f t="shared" si="13"/>
        <v>0</v>
      </c>
      <c r="BA22" s="34">
        <f t="shared" si="13"/>
        <v>0</v>
      </c>
      <c r="BB22" s="34">
        <f t="shared" si="13"/>
        <v>0</v>
      </c>
      <c r="BC22" s="34">
        <f t="shared" si="13"/>
        <v>0</v>
      </c>
      <c r="BD22" s="146"/>
    </row>
    <row r="23" spans="2:56" ht="20" customHeight="1">
      <c r="B23" s="125" t="s">
        <v>14</v>
      </c>
      <c r="C23" s="128">
        <f>'[1]44Exp'!BB$264</f>
        <v>7.0656277000000003E-3</v>
      </c>
      <c r="D23" s="57">
        <f>'[1]44Exp'!BC$264</f>
        <v>5.992592399999999E-3</v>
      </c>
      <c r="E23" s="57">
        <f>'[1]44Exp'!BD$264</f>
        <v>6.4348358000000001E-3</v>
      </c>
      <c r="F23" s="57">
        <f>'[1]44Exp'!BE$264</f>
        <v>5.4561481000000005E-3</v>
      </c>
      <c r="G23" s="57">
        <f>'[1]44Exp'!BF$264</f>
        <v>6.3788120599999991E-3</v>
      </c>
      <c r="H23" s="57">
        <f>'[1]44Exp'!BG$264</f>
        <v>8.7570624999999992E-3</v>
      </c>
      <c r="I23" s="57">
        <f>'[1]44Exp'!BH$264</f>
        <v>2.4680636928787886E-3</v>
      </c>
      <c r="J23" s="57">
        <f>'[1]44Exp'!BI$264</f>
        <v>1.947065E-3</v>
      </c>
      <c r="K23" s="57">
        <f>'[1]44Exp'!BJ$264</f>
        <v>1.0477396809523809E-3</v>
      </c>
      <c r="L23" s="57">
        <f>'[1]44Exp'!BK$264</f>
        <v>2.3213168239898997E-3</v>
      </c>
      <c r="M23" s="57">
        <f>'[1]44Exp'!BL$264</f>
        <v>1.5882909458791209E-3</v>
      </c>
      <c r="N23" s="57">
        <f>'[1]44Exp'!BM$264</f>
        <v>2.5377016633241758E-3</v>
      </c>
      <c r="O23" s="57">
        <f>'[1]44Exp'!BN$264</f>
        <v>2.102395708158808E-3</v>
      </c>
      <c r="P23" s="57">
        <f>'[1]44Exp'!BO$264</f>
        <v>1.2966018805555556E-3</v>
      </c>
      <c r="Q23" s="57">
        <f>'[1]44Exp'!BP$264</f>
        <v>3.8260531144679414E-4</v>
      </c>
      <c r="R23" s="57">
        <f>'[1]44Exp'!BQ$264</f>
        <v>9.7674365727777775E-4</v>
      </c>
      <c r="S23" s="57">
        <f>'[1]44Exp'!BR$264</f>
        <v>7.5204622880682952E-4</v>
      </c>
      <c r="T23" s="57">
        <f>'[1]44Exp'!BS$264</f>
        <v>4.3909603333333331E-4</v>
      </c>
      <c r="U23" s="57">
        <f>'[1]44Exp'!BT$264</f>
        <v>1.2281360000000001E-4</v>
      </c>
      <c r="V23" s="57">
        <f>'[1]44Exp'!BU$264</f>
        <v>1.2281360000000001E-4</v>
      </c>
      <c r="W23" s="57">
        <f>'[1]44Exp'!BV$264</f>
        <v>1.2281360000000001E-4</v>
      </c>
      <c r="X23" s="57">
        <f>'[1]44Exp'!BW$264</f>
        <v>1.2281360000000001E-4</v>
      </c>
      <c r="Y23" s="57">
        <f>'[1]44Exp'!BX$264</f>
        <v>1.2281360000000001E-4</v>
      </c>
      <c r="Z23" s="57">
        <f>'[1]44Exp'!BY$264</f>
        <v>1.2281360000000001E-4</v>
      </c>
      <c r="AA23" s="57">
        <f>'[1]44Exp'!BZ$264</f>
        <v>1.2281360000000001E-4</v>
      </c>
      <c r="AB23" s="57">
        <f>'[1]44Exp'!CA$264</f>
        <v>1.2281360000000001E-4</v>
      </c>
      <c r="AC23" s="19"/>
      <c r="AD23" s="127">
        <f>'[1]44Exp'!CB$264</f>
        <v>2.1406282944840003</v>
      </c>
      <c r="AE23" s="97">
        <f>'[1]44Exp'!CC$264</f>
        <v>2.0434896243999998</v>
      </c>
      <c r="AF23" s="97">
        <f>'[1]44Exp'!CD$264</f>
        <v>2.1502537391999996</v>
      </c>
      <c r="AG23" s="97">
        <f>'[1]44Exp'!CE$264</f>
        <v>1.8669783216000002</v>
      </c>
      <c r="AH23" s="97">
        <f>'[1]44Exp'!CF$264</f>
        <v>2.3246960604</v>
      </c>
      <c r="AI23" s="97">
        <f>'[1]44Exp'!CG$264</f>
        <v>3.4661783013000003</v>
      </c>
      <c r="AJ23" s="97">
        <f>'[1]44Exp'!CH$264</f>
        <v>1.5633990396000002</v>
      </c>
      <c r="AK23" s="97">
        <f>'[1]44Exp'!CI$264</f>
        <v>1.7138020270000003</v>
      </c>
      <c r="AL23" s="97">
        <f>'[1]44Exp'!CJ$264</f>
        <v>1.3715121752000001</v>
      </c>
      <c r="AM23" s="97">
        <f>'[1]44Exp'!CK$264</f>
        <v>4.3328918027999999</v>
      </c>
      <c r="AN23" s="97">
        <f>'[1]44Exp'!CL$264</f>
        <v>1.1122013177999999</v>
      </c>
      <c r="AO23" s="97">
        <f>'[1]44Exp'!CM$264</f>
        <v>1.6856535359999998</v>
      </c>
      <c r="AP23" s="97">
        <f>'[1]44Exp'!CN$264</f>
        <v>4.1043886751999992</v>
      </c>
      <c r="AQ23" s="97">
        <f>'[1]44Exp'!CO$264</f>
        <v>2.6729778872999996</v>
      </c>
      <c r="AR23" s="97">
        <f>'[1]44Exp'!CP$264</f>
        <v>0.58876463000000001</v>
      </c>
      <c r="AS23" s="97">
        <f>'[1]44Exp'!CQ$264</f>
        <v>1.1770086369999999</v>
      </c>
      <c r="AT23" s="97">
        <f>'[1]44Exp'!CR$264</f>
        <v>0.96614548909999987</v>
      </c>
      <c r="AU23" s="97">
        <f>'[1]44Exp'!CS$264</f>
        <v>0.73882718909999989</v>
      </c>
      <c r="AV23" s="97">
        <f>'[1]44Exp'!CT$264</f>
        <v>0.15446062799999999</v>
      </c>
      <c r="AW23" s="97">
        <f>'[1]44Exp'!CU$264</f>
        <v>0</v>
      </c>
      <c r="AX23" s="97">
        <f>'[1]44Exp'!CV$264</f>
        <v>0</v>
      </c>
      <c r="AY23" s="97">
        <f>'[1]44Exp'!CW$264</f>
        <v>0</v>
      </c>
      <c r="AZ23" s="97">
        <f>'[1]44Exp'!CX$264</f>
        <v>0</v>
      </c>
      <c r="BA23" s="97">
        <f>'[1]44Exp'!CY$264</f>
        <v>0</v>
      </c>
      <c r="BB23" s="97">
        <f>'[1]44Exp'!CZ$264</f>
        <v>0</v>
      </c>
      <c r="BC23" s="97">
        <f>'[1]44Exp'!DA$264</f>
        <v>0</v>
      </c>
      <c r="BD23" s="146"/>
    </row>
    <row r="24" spans="2:56">
      <c r="B24" s="5" t="s">
        <v>7</v>
      </c>
      <c r="C24" s="150">
        <f>'[1]4403Exp'!BB$264</f>
        <v>4.1999999999999988E-6</v>
      </c>
      <c r="D24" s="139">
        <f>'[1]4403Exp'!BC$264</f>
        <v>1.7E-5</v>
      </c>
      <c r="E24" s="139">
        <f>'[1]4403Exp'!BD$264</f>
        <v>9.7999999999999972E-7</v>
      </c>
      <c r="F24" s="139">
        <f>'[1]4403Exp'!BE$264</f>
        <v>9.5199999999999969E-6</v>
      </c>
      <c r="G24" s="139">
        <f>'[1]4403Exp'!BF$264</f>
        <v>0</v>
      </c>
      <c r="H24" s="139">
        <f>'[1]4403Exp'!BG$264</f>
        <v>1.6543999999999999E-4</v>
      </c>
      <c r="I24" s="139">
        <f>'[1]4403Exp'!BH$264</f>
        <v>0</v>
      </c>
      <c r="J24" s="139">
        <f>'[1]4403Exp'!BI$264</f>
        <v>6.2000000000000003E-5</v>
      </c>
      <c r="K24" s="139">
        <f>'[1]4403Exp'!BJ$264</f>
        <v>1.3652E-4</v>
      </c>
      <c r="L24" s="139">
        <f>'[1]4403Exp'!BK$264</f>
        <v>1.7299999999999998E-4</v>
      </c>
      <c r="M24" s="139">
        <f>'[1]4403Exp'!BL$264</f>
        <v>0</v>
      </c>
      <c r="N24" s="139">
        <f>'[1]4403Exp'!BM$264</f>
        <v>0</v>
      </c>
      <c r="O24" s="139">
        <f>'[1]4403Exp'!BN$264</f>
        <v>0</v>
      </c>
      <c r="P24" s="139">
        <f>'[1]4403Exp'!BO$264</f>
        <v>0</v>
      </c>
      <c r="Q24" s="139">
        <f>'[1]4403Exp'!BP$264</f>
        <v>0</v>
      </c>
      <c r="R24" s="139">
        <f>'[1]4403Exp'!BQ$264</f>
        <v>1.4115999999999998E-4</v>
      </c>
      <c r="S24" s="139">
        <f>'[1]4403Exp'!BR$264</f>
        <v>2.5479999999999997E-5</v>
      </c>
      <c r="T24" s="139">
        <f>'[1]4403Exp'!BS$264</f>
        <v>1.0219999999999999E-5</v>
      </c>
      <c r="U24" s="139">
        <f>'[1]4403Exp'!BT$264</f>
        <v>0</v>
      </c>
      <c r="V24" s="139">
        <f>'[1]4403Exp'!BU$264</f>
        <v>0</v>
      </c>
      <c r="W24" s="139">
        <f>'[1]4403Exp'!BV$264</f>
        <v>0</v>
      </c>
      <c r="X24" s="139">
        <f>'[1]4403Exp'!BW$264</f>
        <v>0</v>
      </c>
      <c r="Y24" s="139">
        <f>'[1]4403Exp'!BX$264</f>
        <v>0</v>
      </c>
      <c r="Z24" s="139">
        <f>'[1]4403Exp'!BY$264</f>
        <v>0</v>
      </c>
      <c r="AA24" s="139">
        <f>'[1]4403Exp'!BZ$264</f>
        <v>0</v>
      </c>
      <c r="AB24" s="139">
        <f>'[1]4403Exp'!CA$264</f>
        <v>0</v>
      </c>
      <c r="AC24" s="19"/>
      <c r="AD24" s="149">
        <f>'[1]4403Exp'!CB$264</f>
        <v>6.3082767900000001E-3</v>
      </c>
      <c r="AE24" s="138">
        <f>'[1]4403Exp'!CC$264</f>
        <v>1.0559124E-2</v>
      </c>
      <c r="AF24" s="138">
        <f>'[1]4403Exp'!CD$264</f>
        <v>3.0193007999999998E-3</v>
      </c>
      <c r="AG24" s="138">
        <f>'[1]4403Exp'!CE$264</f>
        <v>2.7494947200000001E-2</v>
      </c>
      <c r="AH24" s="138">
        <f>'[1]4403Exp'!CF$264</f>
        <v>0</v>
      </c>
      <c r="AI24" s="138">
        <f>'[1]4403Exp'!CG$264</f>
        <v>3.1814125200000001E-2</v>
      </c>
      <c r="AJ24" s="138">
        <f>'[1]4403Exp'!CH$264</f>
        <v>0</v>
      </c>
      <c r="AK24" s="138">
        <f>'[1]4403Exp'!CI$264</f>
        <v>3.7973814000000002E-2</v>
      </c>
      <c r="AL24" s="138">
        <f>'[1]4403Exp'!CJ$264</f>
        <v>0.17668867480000003</v>
      </c>
      <c r="AM24" s="138">
        <f>'[1]4403Exp'!CK$264</f>
        <v>9.7536969200000004E-2</v>
      </c>
      <c r="AN24" s="138">
        <f>'[1]4403Exp'!CL$264</f>
        <v>0</v>
      </c>
      <c r="AO24" s="138">
        <f>'[1]4403Exp'!CM$264</f>
        <v>0</v>
      </c>
      <c r="AP24" s="138">
        <f>'[1]4403Exp'!CN$264</f>
        <v>0</v>
      </c>
      <c r="AQ24" s="138">
        <f>'[1]4403Exp'!CO$264</f>
        <v>0</v>
      </c>
      <c r="AR24" s="138">
        <f>'[1]4403Exp'!CP$264</f>
        <v>0</v>
      </c>
      <c r="AS24" s="138">
        <f>'[1]4403Exp'!CQ$264</f>
        <v>0.11235906499999999</v>
      </c>
      <c r="AT24" s="138">
        <f>'[1]4403Exp'!CR$264</f>
        <v>6.2534315499999993E-2</v>
      </c>
      <c r="AU24" s="138">
        <f>'[1]4403Exp'!CS$264</f>
        <v>2.4977666999999999E-2</v>
      </c>
      <c r="AV24" s="138">
        <f>'[1]4403Exp'!CT$264</f>
        <v>0</v>
      </c>
      <c r="AW24" s="138">
        <f>'[1]4403Exp'!CU$264</f>
        <v>0</v>
      </c>
      <c r="AX24" s="138">
        <f>'[1]4403Exp'!CV$264</f>
        <v>0</v>
      </c>
      <c r="AY24" s="138">
        <f>'[1]4403Exp'!CW$264</f>
        <v>0</v>
      </c>
      <c r="AZ24" s="138">
        <f>'[1]4403Exp'!CX$264</f>
        <v>0</v>
      </c>
      <c r="BA24" s="138">
        <f>'[1]4403Exp'!CY$264</f>
        <v>0</v>
      </c>
      <c r="BB24" s="138">
        <f>'[1]4403Exp'!CZ$264</f>
        <v>0</v>
      </c>
      <c r="BC24" s="138">
        <f>'[1]4403Exp'!DA$264</f>
        <v>0</v>
      </c>
      <c r="BD24" s="146"/>
    </row>
    <row r="25" spans="2:56">
      <c r="B25" s="5" t="s">
        <v>8</v>
      </c>
      <c r="C25" s="150">
        <f>'[1]4407Exp'!BB$264</f>
        <v>6.588145200000001E-3</v>
      </c>
      <c r="D25" s="139">
        <f>'[1]4407Exp'!BC$264</f>
        <v>5.8982923999999996E-3</v>
      </c>
      <c r="E25" s="139">
        <f>'[1]4407Exp'!BD$264</f>
        <v>6.3675247999999997E-3</v>
      </c>
      <c r="F25" s="139">
        <f>'[1]4407Exp'!BE$264</f>
        <v>5.3827956000000003E-3</v>
      </c>
      <c r="G25" s="139">
        <f>'[1]4407Exp'!BF$264</f>
        <v>6.1458360599999998E-3</v>
      </c>
      <c r="H25" s="139">
        <f>'[1]4407Exp'!BG$264</f>
        <v>8.5685600000000011E-3</v>
      </c>
      <c r="I25" s="139">
        <f>'[1]4407Exp'!BH$264</f>
        <v>2.4272957800000007E-3</v>
      </c>
      <c r="J25" s="139">
        <f>'[1]4407Exp'!BI$264</f>
        <v>1.559012E-3</v>
      </c>
      <c r="K25" s="139">
        <f>'[1]4407Exp'!BJ$264</f>
        <v>7.574112E-4</v>
      </c>
      <c r="L25" s="139">
        <f>'[1]4407Exp'!BK$264</f>
        <v>7.7557480000000007E-4</v>
      </c>
      <c r="M25" s="139">
        <f>'[1]4407Exp'!BL$264</f>
        <v>1.5567552000000002E-3</v>
      </c>
      <c r="N25" s="139">
        <f>'[1]4407Exp'!BM$264</f>
        <v>2.1123648000000001E-3</v>
      </c>
      <c r="O25" s="139">
        <f>'[1]4407Exp'!BN$264</f>
        <v>1.4522144E-3</v>
      </c>
      <c r="P25" s="139">
        <f>'[1]4407Exp'!BO$264</f>
        <v>1.0241524222222222E-3</v>
      </c>
      <c r="Q25" s="139">
        <f>'[1]4407Exp'!BP$264</f>
        <v>1.8109000000000002E-4</v>
      </c>
      <c r="R25" s="139">
        <f>'[1]4407Exp'!BQ$264</f>
        <v>6.6288717949999996E-4</v>
      </c>
      <c r="S25" s="139">
        <f>'[1]4407Exp'!BR$264</f>
        <v>6.8686799999999998E-4</v>
      </c>
      <c r="T25" s="139">
        <f>'[1]4407Exp'!BS$264</f>
        <v>3.7575719999999996E-4</v>
      </c>
      <c r="U25" s="139">
        <f>'[1]4407Exp'!BT$264</f>
        <v>1.2281360000000001E-4</v>
      </c>
      <c r="V25" s="139">
        <f>'[1]4407Exp'!BU$264</f>
        <v>1.2281360000000001E-4</v>
      </c>
      <c r="W25" s="139">
        <f>'[1]4407Exp'!BV$264</f>
        <v>1.2281360000000001E-4</v>
      </c>
      <c r="X25" s="139">
        <f>'[1]4407Exp'!BW$264</f>
        <v>1.2281360000000001E-4</v>
      </c>
      <c r="Y25" s="139">
        <f>'[1]4407Exp'!BX$264</f>
        <v>1.2281360000000001E-4</v>
      </c>
      <c r="Z25" s="139">
        <f>'[1]4407Exp'!BY$264</f>
        <v>1.2281360000000001E-4</v>
      </c>
      <c r="AA25" s="139">
        <f>'[1]4407Exp'!BZ$264</f>
        <v>1.2281360000000001E-4</v>
      </c>
      <c r="AB25" s="139">
        <f>'[1]4407Exp'!CA$264</f>
        <v>1.2281360000000001E-4</v>
      </c>
      <c r="AC25" s="19"/>
      <c r="AD25" s="149">
        <f>'[1]4407Exp'!CB$264</f>
        <v>2.0254454408669997</v>
      </c>
      <c r="AE25" s="138">
        <f>'[1]4407Exp'!CC$264</f>
        <v>1.9933145299999997</v>
      </c>
      <c r="AF25" s="138">
        <f>'[1]4407Exp'!CD$264</f>
        <v>2.1253050287999997</v>
      </c>
      <c r="AG25" s="138">
        <f>'[1]4407Exp'!CE$264</f>
        <v>1.816546032</v>
      </c>
      <c r="AH25" s="138">
        <f>'[1]4407Exp'!CF$264</f>
        <v>2.2346613345000002</v>
      </c>
      <c r="AI25" s="138">
        <f>'[1]4407Exp'!CG$264</f>
        <v>3.4068944481000001</v>
      </c>
      <c r="AJ25" s="138">
        <f>'[1]4407Exp'!CH$264</f>
        <v>1.5095538892</v>
      </c>
      <c r="AK25" s="138">
        <f>'[1]4407Exp'!CI$264</f>
        <v>1.1635407950000001</v>
      </c>
      <c r="AL25" s="138">
        <f>'[1]4407Exp'!CJ$264</f>
        <v>0.70092738960000012</v>
      </c>
      <c r="AM25" s="138">
        <f>'[1]4407Exp'!CK$264</f>
        <v>0.59012035280000008</v>
      </c>
      <c r="AN25" s="138">
        <f>'[1]4407Exp'!CL$264</f>
        <v>1.0478425599000001</v>
      </c>
      <c r="AO25" s="138">
        <f>'[1]4407Exp'!CM$264</f>
        <v>1.2717715679999999</v>
      </c>
      <c r="AP25" s="138">
        <f>'[1]4407Exp'!CN$264</f>
        <v>2.9340232415999998</v>
      </c>
      <c r="AQ25" s="138">
        <f>'[1]4407Exp'!CO$264</f>
        <v>2.2943432177999998</v>
      </c>
      <c r="AR25" s="138">
        <f>'[1]4407Exp'!CP$264</f>
        <v>0.38942851900000003</v>
      </c>
      <c r="AS25" s="138">
        <f>'[1]4407Exp'!CQ$264</f>
        <v>0.80911618899999993</v>
      </c>
      <c r="AT25" s="138">
        <f>'[1]4407Exp'!CR$264</f>
        <v>0.79130288579999997</v>
      </c>
      <c r="AU25" s="138">
        <f>'[1]4407Exp'!CS$264</f>
        <v>0.59365622029999998</v>
      </c>
      <c r="AV25" s="138">
        <f>'[1]4407Exp'!CT$264</f>
        <v>0.15446062799999999</v>
      </c>
      <c r="AW25" s="138">
        <f>'[1]4407Exp'!CU$264</f>
        <v>0</v>
      </c>
      <c r="AX25" s="138">
        <f>'[1]4407Exp'!CV$264</f>
        <v>0</v>
      </c>
      <c r="AY25" s="138">
        <f>'[1]4407Exp'!CW$264</f>
        <v>0</v>
      </c>
      <c r="AZ25" s="138">
        <f>'[1]4407Exp'!CX$264</f>
        <v>0</v>
      </c>
      <c r="BA25" s="138">
        <f>'[1]4407Exp'!CY$264</f>
        <v>0</v>
      </c>
      <c r="BB25" s="138">
        <f>'[1]4407Exp'!CZ$264</f>
        <v>0</v>
      </c>
      <c r="BC25" s="138">
        <f>'[1]4407Exp'!DA$264</f>
        <v>0</v>
      </c>
      <c r="BD25" s="146"/>
    </row>
    <row r="26" spans="2:56">
      <c r="B26" s="5" t="s">
        <v>9</v>
      </c>
      <c r="C26" s="150">
        <f>'[1]4408Exp'!BB$264</f>
        <v>0</v>
      </c>
      <c r="D26" s="139">
        <f>'[1]4408Exp'!BC$264</f>
        <v>5.6999999999999996E-6</v>
      </c>
      <c r="E26" s="139">
        <f>'[1]4408Exp'!BD$264</f>
        <v>0</v>
      </c>
      <c r="F26" s="139">
        <f>'[1]4408Exp'!BE$264</f>
        <v>0</v>
      </c>
      <c r="G26" s="139">
        <f>'[1]4408Exp'!BF$264</f>
        <v>0</v>
      </c>
      <c r="H26" s="139">
        <f>'[1]4408Exp'!BG$264</f>
        <v>0</v>
      </c>
      <c r="I26" s="139">
        <f>'[1]4408Exp'!BH$264</f>
        <v>0</v>
      </c>
      <c r="J26" s="139">
        <f>'[1]4408Exp'!BI$264</f>
        <v>0</v>
      </c>
      <c r="K26" s="139">
        <f>'[1]4408Exp'!BJ$264</f>
        <v>0</v>
      </c>
      <c r="L26" s="139">
        <f>'[1]4408Exp'!BK$264</f>
        <v>0</v>
      </c>
      <c r="M26" s="139">
        <f>'[1]4408Exp'!BL$264</f>
        <v>2.1279999999999994E-6</v>
      </c>
      <c r="N26" s="139">
        <f>'[1]4408Exp'!BM$264</f>
        <v>0</v>
      </c>
      <c r="O26" s="139">
        <f>'[1]4408Exp'!BN$264</f>
        <v>0</v>
      </c>
      <c r="P26" s="139">
        <f>'[1]4408Exp'!BO$264</f>
        <v>0</v>
      </c>
      <c r="Q26" s="139">
        <f>'[1]4408Exp'!BP$264</f>
        <v>0</v>
      </c>
      <c r="R26" s="139">
        <f>'[1]4408Exp'!BQ$264</f>
        <v>8.5119999999999974E-6</v>
      </c>
      <c r="S26" s="139">
        <f>'[1]4408Exp'!BR$264</f>
        <v>2.8993999999999994E-5</v>
      </c>
      <c r="T26" s="139">
        <f>'[1]4408Exp'!BS$264</f>
        <v>3.5605999999999998E-5</v>
      </c>
      <c r="U26" s="139">
        <f>'[1]4408Exp'!BT$264</f>
        <v>0</v>
      </c>
      <c r="V26" s="139">
        <f>'[1]4408Exp'!BU$264</f>
        <v>0</v>
      </c>
      <c r="W26" s="139">
        <f>'[1]4408Exp'!BV$264</f>
        <v>0</v>
      </c>
      <c r="X26" s="139">
        <f>'[1]4408Exp'!BW$264</f>
        <v>0</v>
      </c>
      <c r="Y26" s="139">
        <f>'[1]4408Exp'!BX$264</f>
        <v>0</v>
      </c>
      <c r="Z26" s="139">
        <f>'[1]4408Exp'!BY$264</f>
        <v>0</v>
      </c>
      <c r="AA26" s="139">
        <f>'[1]4408Exp'!BZ$264</f>
        <v>0</v>
      </c>
      <c r="AB26" s="139">
        <f>'[1]4408Exp'!CA$264</f>
        <v>0</v>
      </c>
      <c r="AC26" s="19"/>
      <c r="AD26" s="149">
        <f>'[1]4408Exp'!CB$264</f>
        <v>0</v>
      </c>
      <c r="AE26" s="138">
        <f>'[1]4408Exp'!CC$264</f>
        <v>8.8637531999999995E-3</v>
      </c>
      <c r="AF26" s="138">
        <f>'[1]4408Exp'!CD$264</f>
        <v>0</v>
      </c>
      <c r="AG26" s="138">
        <f>'[1]4408Exp'!CE$264</f>
        <v>0</v>
      </c>
      <c r="AH26" s="138">
        <f>'[1]4408Exp'!CF$264</f>
        <v>0</v>
      </c>
      <c r="AI26" s="138">
        <f>'[1]4408Exp'!CG$264</f>
        <v>0</v>
      </c>
      <c r="AJ26" s="138">
        <f>'[1]4408Exp'!CH$264</f>
        <v>0</v>
      </c>
      <c r="AK26" s="138">
        <f>'[1]4408Exp'!CI$264</f>
        <v>0</v>
      </c>
      <c r="AL26" s="138">
        <f>'[1]4408Exp'!CJ$264</f>
        <v>0</v>
      </c>
      <c r="AM26" s="138">
        <f>'[1]4408Exp'!CK$264</f>
        <v>0</v>
      </c>
      <c r="AN26" s="138">
        <f>'[1]4408Exp'!CL$264</f>
        <v>4.5882477E-3</v>
      </c>
      <c r="AO26" s="138">
        <f>'[1]4408Exp'!CM$264</f>
        <v>0</v>
      </c>
      <c r="AP26" s="138">
        <f>'[1]4408Exp'!CN$264</f>
        <v>0</v>
      </c>
      <c r="AQ26" s="138">
        <f>'[1]4408Exp'!CO$264</f>
        <v>0</v>
      </c>
      <c r="AR26" s="138">
        <f>'[1]4408Exp'!CP$264</f>
        <v>0</v>
      </c>
      <c r="AS26" s="138">
        <f>'[1]4408Exp'!CQ$264</f>
        <v>3.4162614500000001E-2</v>
      </c>
      <c r="AT26" s="138">
        <f>'[1]4408Exp'!CR$264</f>
        <v>0.10553848739999999</v>
      </c>
      <c r="AU26" s="138">
        <f>'[1]4408Exp'!CS$264</f>
        <v>7.7725619400000001E-2</v>
      </c>
      <c r="AV26" s="138">
        <f>'[1]4408Exp'!CT$264</f>
        <v>0</v>
      </c>
      <c r="AW26" s="138">
        <f>'[1]4408Exp'!CU$264</f>
        <v>0</v>
      </c>
      <c r="AX26" s="138">
        <f>'[1]4408Exp'!CV$264</f>
        <v>0</v>
      </c>
      <c r="AY26" s="138">
        <f>'[1]4408Exp'!CW$264</f>
        <v>0</v>
      </c>
      <c r="AZ26" s="138">
        <f>'[1]4408Exp'!CX$264</f>
        <v>0</v>
      </c>
      <c r="BA26" s="138">
        <f>'[1]4408Exp'!CY$264</f>
        <v>0</v>
      </c>
      <c r="BB26" s="138">
        <f>'[1]4408Exp'!CZ$264</f>
        <v>0</v>
      </c>
      <c r="BC26" s="138">
        <f>'[1]4408Exp'!DA$264</f>
        <v>0</v>
      </c>
      <c r="BD26" s="146"/>
    </row>
    <row r="27" spans="2:56">
      <c r="B27" s="5" t="s">
        <v>10</v>
      </c>
      <c r="C27" s="150">
        <f>'[1]4412Exp'!BB$264</f>
        <v>0</v>
      </c>
      <c r="D27" s="139">
        <f>'[1]4412Exp'!BC$264</f>
        <v>0</v>
      </c>
      <c r="E27" s="139">
        <f>'[1]4412Exp'!BD$264</f>
        <v>0</v>
      </c>
      <c r="F27" s="139">
        <f>'[1]4412Exp'!BE$264</f>
        <v>0</v>
      </c>
      <c r="G27" s="139">
        <f>'[1]4412Exp'!BF$264</f>
        <v>0</v>
      </c>
      <c r="H27" s="139">
        <f>'[1]4412Exp'!BG$264</f>
        <v>0</v>
      </c>
      <c r="I27" s="139">
        <f>'[1]4412Exp'!BH$264</f>
        <v>0</v>
      </c>
      <c r="J27" s="139">
        <f>'[1]4412Exp'!BI$264</f>
        <v>0</v>
      </c>
      <c r="K27" s="139">
        <f>'[1]4412Exp'!BJ$264</f>
        <v>0</v>
      </c>
      <c r="L27" s="139">
        <f>'[1]4412Exp'!BK$264</f>
        <v>0</v>
      </c>
      <c r="M27" s="139">
        <f>'[1]4412Exp'!BL$264</f>
        <v>0</v>
      </c>
      <c r="N27" s="139">
        <f>'[1]4412Exp'!BM$264</f>
        <v>3.68E-5</v>
      </c>
      <c r="O27" s="139">
        <f>'[1]4412Exp'!BN$264</f>
        <v>0</v>
      </c>
      <c r="P27" s="139">
        <f>'[1]4412Exp'!BO$264</f>
        <v>0</v>
      </c>
      <c r="Q27" s="139">
        <f>'[1]4412Exp'!BP$264</f>
        <v>0</v>
      </c>
      <c r="R27" s="139">
        <f>'[1]4412Exp'!BQ$264</f>
        <v>0</v>
      </c>
      <c r="S27" s="139">
        <f>'[1]4412Exp'!BR$264</f>
        <v>0</v>
      </c>
      <c r="T27" s="139">
        <f>'[1]4412Exp'!BS$264</f>
        <v>0</v>
      </c>
      <c r="U27" s="139">
        <f>'[1]4412Exp'!BT$264</f>
        <v>0</v>
      </c>
      <c r="V27" s="139">
        <f>'[1]4412Exp'!BU$264</f>
        <v>0</v>
      </c>
      <c r="W27" s="139">
        <f>'[1]4412Exp'!BV$264</f>
        <v>0</v>
      </c>
      <c r="X27" s="139">
        <f>'[1]4412Exp'!BW$264</f>
        <v>0</v>
      </c>
      <c r="Y27" s="139">
        <f>'[1]4412Exp'!BX$264</f>
        <v>0</v>
      </c>
      <c r="Z27" s="139">
        <f>'[1]4412Exp'!BY$264</f>
        <v>0</v>
      </c>
      <c r="AA27" s="139">
        <f>'[1]4412Exp'!BZ$264</f>
        <v>0</v>
      </c>
      <c r="AB27" s="139">
        <f>'[1]4412Exp'!CA$264</f>
        <v>0</v>
      </c>
      <c r="AC27" s="19"/>
      <c r="AD27" s="149">
        <f>'[1]4412Exp'!CB$264</f>
        <v>0</v>
      </c>
      <c r="AE27" s="138">
        <f>'[1]4412Exp'!CC$264</f>
        <v>0</v>
      </c>
      <c r="AF27" s="138">
        <f>'[1]4412Exp'!CD$264</f>
        <v>0</v>
      </c>
      <c r="AG27" s="138">
        <f>'[1]4412Exp'!CE$264</f>
        <v>0</v>
      </c>
      <c r="AH27" s="138">
        <f>'[1]4412Exp'!CF$264</f>
        <v>0</v>
      </c>
      <c r="AI27" s="138">
        <f>'[1]4412Exp'!CG$264</f>
        <v>0</v>
      </c>
      <c r="AJ27" s="138">
        <f>'[1]4412Exp'!CH$264</f>
        <v>0</v>
      </c>
      <c r="AK27" s="138">
        <f>'[1]4412Exp'!CI$264</f>
        <v>0</v>
      </c>
      <c r="AL27" s="138">
        <f>'[1]4412Exp'!CJ$264</f>
        <v>0</v>
      </c>
      <c r="AM27" s="138">
        <f>'[1]4412Exp'!CK$264</f>
        <v>0</v>
      </c>
      <c r="AN27" s="138">
        <f>'[1]4412Exp'!CL$264</f>
        <v>0</v>
      </c>
      <c r="AO27" s="138">
        <f>'[1]4412Exp'!CM$264</f>
        <v>1.9436496000000001E-2</v>
      </c>
      <c r="AP27" s="138">
        <f>'[1]4412Exp'!CN$264</f>
        <v>0</v>
      </c>
      <c r="AQ27" s="138">
        <f>'[1]4412Exp'!CO$264</f>
        <v>0</v>
      </c>
      <c r="AR27" s="138">
        <f>'[1]4412Exp'!CP$264</f>
        <v>0</v>
      </c>
      <c r="AS27" s="138">
        <f>'[1]4412Exp'!CQ$264</f>
        <v>0</v>
      </c>
      <c r="AT27" s="138">
        <f>'[1]4412Exp'!CR$264</f>
        <v>0</v>
      </c>
      <c r="AU27" s="138">
        <f>'[1]4412Exp'!CS$264</f>
        <v>0</v>
      </c>
      <c r="AV27" s="138">
        <f>'[1]4412Exp'!CT$264</f>
        <v>0</v>
      </c>
      <c r="AW27" s="138">
        <f>'[1]4412Exp'!CU$264</f>
        <v>0</v>
      </c>
      <c r="AX27" s="138">
        <f>'[1]4412Exp'!CV$264</f>
        <v>0</v>
      </c>
      <c r="AY27" s="138">
        <f>'[1]4412Exp'!CW$264</f>
        <v>0</v>
      </c>
      <c r="AZ27" s="138">
        <f>'[1]4412Exp'!CX$264</f>
        <v>0</v>
      </c>
      <c r="BA27" s="138">
        <f>'[1]4412Exp'!CY$264</f>
        <v>0</v>
      </c>
      <c r="BB27" s="138">
        <f>'[1]4412Exp'!CZ$264</f>
        <v>0</v>
      </c>
      <c r="BC27" s="138">
        <f>'[1]4412Exp'!DA$264</f>
        <v>0</v>
      </c>
      <c r="BD27" s="146"/>
    </row>
    <row r="28" spans="2:56">
      <c r="B28" s="5" t="s">
        <v>86</v>
      </c>
      <c r="C28" s="150">
        <v>0</v>
      </c>
      <c r="D28" s="139">
        <v>0</v>
      </c>
      <c r="E28" s="139">
        <v>0</v>
      </c>
      <c r="F28" s="139">
        <v>0</v>
      </c>
      <c r="G28" s="139">
        <v>0</v>
      </c>
      <c r="H28" s="139">
        <v>0</v>
      </c>
      <c r="I28" s="139">
        <v>0</v>
      </c>
      <c r="J28" s="139">
        <v>0</v>
      </c>
      <c r="K28" s="139">
        <v>0</v>
      </c>
      <c r="L28" s="139">
        <v>0</v>
      </c>
      <c r="M28" s="139">
        <v>0</v>
      </c>
      <c r="N28" s="139">
        <v>0</v>
      </c>
      <c r="O28" s="139">
        <v>0</v>
      </c>
      <c r="P28" s="139">
        <v>0</v>
      </c>
      <c r="Q28" s="139">
        <v>0</v>
      </c>
      <c r="R28" s="139">
        <v>0</v>
      </c>
      <c r="S28" s="139">
        <v>0</v>
      </c>
      <c r="T28" s="139">
        <v>0</v>
      </c>
      <c r="U28" s="139">
        <v>0</v>
      </c>
      <c r="V28" s="139">
        <v>0</v>
      </c>
      <c r="W28" s="139">
        <v>0</v>
      </c>
      <c r="X28" s="139">
        <v>0</v>
      </c>
      <c r="Y28" s="139">
        <v>0</v>
      </c>
      <c r="Z28" s="139">
        <v>0</v>
      </c>
      <c r="AA28" s="139">
        <v>0</v>
      </c>
      <c r="AB28" s="139">
        <v>0</v>
      </c>
      <c r="AC28" s="19"/>
      <c r="AD28" s="149">
        <v>0</v>
      </c>
      <c r="AE28" s="138">
        <v>0</v>
      </c>
      <c r="AF28" s="138">
        <v>0</v>
      </c>
      <c r="AG28" s="138">
        <v>0</v>
      </c>
      <c r="AH28" s="138">
        <v>0</v>
      </c>
      <c r="AI28" s="138">
        <v>0</v>
      </c>
      <c r="AJ28" s="138">
        <v>0</v>
      </c>
      <c r="AK28" s="138">
        <v>0</v>
      </c>
      <c r="AL28" s="138">
        <v>0</v>
      </c>
      <c r="AM28" s="138">
        <v>0</v>
      </c>
      <c r="AN28" s="138">
        <v>0</v>
      </c>
      <c r="AO28" s="138">
        <v>0</v>
      </c>
      <c r="AP28" s="138">
        <v>0</v>
      </c>
      <c r="AQ28" s="138">
        <v>0</v>
      </c>
      <c r="AR28" s="138">
        <v>0</v>
      </c>
      <c r="AS28" s="138">
        <v>0</v>
      </c>
      <c r="AT28" s="138">
        <v>0</v>
      </c>
      <c r="AU28" s="138">
        <v>0</v>
      </c>
      <c r="AV28" s="138">
        <v>0</v>
      </c>
      <c r="AW28" s="138">
        <v>0</v>
      </c>
      <c r="AX28" s="138">
        <v>0</v>
      </c>
      <c r="AY28" s="138">
        <v>0</v>
      </c>
      <c r="AZ28" s="138">
        <v>0</v>
      </c>
      <c r="BA28" s="138">
        <v>0</v>
      </c>
      <c r="BB28" s="138">
        <v>0</v>
      </c>
      <c r="BC28" s="138">
        <v>0</v>
      </c>
      <c r="BD28" s="146"/>
    </row>
    <row r="29" spans="2:56" ht="13" thickBot="1">
      <c r="B29" s="9" t="s">
        <v>11</v>
      </c>
      <c r="C29" s="153">
        <v>0</v>
      </c>
      <c r="D29" s="154">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v>0</v>
      </c>
      <c r="AB29" s="154">
        <v>0</v>
      </c>
      <c r="AC29" s="19"/>
      <c r="AD29" s="155">
        <v>0</v>
      </c>
      <c r="AE29" s="145">
        <v>0</v>
      </c>
      <c r="AF29" s="145">
        <v>0</v>
      </c>
      <c r="AG29" s="145">
        <v>0</v>
      </c>
      <c r="AH29" s="145">
        <v>0</v>
      </c>
      <c r="AI29" s="145">
        <v>0</v>
      </c>
      <c r="AJ29" s="145">
        <v>0</v>
      </c>
      <c r="AK29" s="145">
        <v>0</v>
      </c>
      <c r="AL29" s="145">
        <v>0</v>
      </c>
      <c r="AM29" s="145">
        <v>0</v>
      </c>
      <c r="AN29" s="145">
        <v>0</v>
      </c>
      <c r="AO29" s="145">
        <v>0</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6"/>
    </row>
    <row r="30" spans="2:56" ht="20" customHeight="1" thickTop="1">
      <c r="B30" s="125" t="s">
        <v>13</v>
      </c>
      <c r="C30" s="128">
        <f>SUM(C31:C33)</f>
        <v>0</v>
      </c>
      <c r="D30" s="57">
        <f>SUM(D31:D33)</f>
        <v>0</v>
      </c>
      <c r="E30" s="57">
        <f t="shared" ref="E30:AB30" si="14">SUM(E31:E33)</f>
        <v>0</v>
      </c>
      <c r="F30" s="57">
        <f t="shared" si="14"/>
        <v>0</v>
      </c>
      <c r="G30" s="57">
        <f t="shared" si="14"/>
        <v>0</v>
      </c>
      <c r="H30" s="57">
        <f t="shared" si="14"/>
        <v>0</v>
      </c>
      <c r="I30" s="57">
        <f t="shared" si="14"/>
        <v>0</v>
      </c>
      <c r="J30" s="57">
        <f t="shared" si="14"/>
        <v>0</v>
      </c>
      <c r="K30" s="57">
        <f t="shared" si="14"/>
        <v>0</v>
      </c>
      <c r="L30" s="57">
        <f t="shared" si="14"/>
        <v>0</v>
      </c>
      <c r="M30" s="57">
        <f t="shared" si="14"/>
        <v>0</v>
      </c>
      <c r="N30" s="57">
        <f t="shared" si="14"/>
        <v>0</v>
      </c>
      <c r="O30" s="57">
        <f t="shared" si="14"/>
        <v>0</v>
      </c>
      <c r="P30" s="57">
        <f t="shared" si="14"/>
        <v>0</v>
      </c>
      <c r="Q30" s="57">
        <f t="shared" si="14"/>
        <v>0</v>
      </c>
      <c r="R30" s="57">
        <f t="shared" si="14"/>
        <v>0</v>
      </c>
      <c r="S30" s="57">
        <f t="shared" si="14"/>
        <v>0</v>
      </c>
      <c r="T30" s="57">
        <f t="shared" si="14"/>
        <v>0</v>
      </c>
      <c r="U30" s="57">
        <f t="shared" si="14"/>
        <v>0</v>
      </c>
      <c r="V30" s="57">
        <f t="shared" si="14"/>
        <v>0</v>
      </c>
      <c r="W30" s="57">
        <f t="shared" si="14"/>
        <v>0</v>
      </c>
      <c r="X30" s="57">
        <f t="shared" si="14"/>
        <v>0</v>
      </c>
      <c r="Y30" s="57">
        <f t="shared" si="14"/>
        <v>0</v>
      </c>
      <c r="Z30" s="57">
        <f t="shared" si="14"/>
        <v>0</v>
      </c>
      <c r="AA30" s="57">
        <f t="shared" si="14"/>
        <v>0</v>
      </c>
      <c r="AB30" s="57">
        <f t="shared" si="14"/>
        <v>0</v>
      </c>
      <c r="AC30" s="19"/>
      <c r="AD30" s="127">
        <f>SUM(AD31:AD33)</f>
        <v>0</v>
      </c>
      <c r="AE30" s="97">
        <f>SUM(AE31:AE33)</f>
        <v>0</v>
      </c>
      <c r="AF30" s="97">
        <f t="shared" ref="AF30:BC30" si="15">SUM(AF31:AF33)</f>
        <v>0</v>
      </c>
      <c r="AG30" s="97">
        <f t="shared" si="15"/>
        <v>0</v>
      </c>
      <c r="AH30" s="97">
        <f t="shared" si="15"/>
        <v>0</v>
      </c>
      <c r="AI30" s="97">
        <f t="shared" si="15"/>
        <v>0</v>
      </c>
      <c r="AJ30" s="97">
        <f t="shared" si="15"/>
        <v>0</v>
      </c>
      <c r="AK30" s="97">
        <f t="shared" si="15"/>
        <v>0</v>
      </c>
      <c r="AL30" s="97">
        <f t="shared" si="15"/>
        <v>0</v>
      </c>
      <c r="AM30" s="97">
        <f t="shared" si="15"/>
        <v>0</v>
      </c>
      <c r="AN30" s="97">
        <f t="shared" si="15"/>
        <v>0</v>
      </c>
      <c r="AO30" s="97">
        <f t="shared" si="15"/>
        <v>0</v>
      </c>
      <c r="AP30" s="97">
        <f t="shared" si="15"/>
        <v>0</v>
      </c>
      <c r="AQ30" s="97">
        <f t="shared" si="15"/>
        <v>0</v>
      </c>
      <c r="AR30" s="97">
        <f t="shared" si="15"/>
        <v>0</v>
      </c>
      <c r="AS30" s="97">
        <f t="shared" si="15"/>
        <v>0</v>
      </c>
      <c r="AT30" s="97">
        <f t="shared" si="15"/>
        <v>0</v>
      </c>
      <c r="AU30" s="97">
        <f t="shared" si="15"/>
        <v>0</v>
      </c>
      <c r="AV30" s="97">
        <f t="shared" si="15"/>
        <v>0</v>
      </c>
      <c r="AW30" s="97">
        <f t="shared" si="15"/>
        <v>0</v>
      </c>
      <c r="AX30" s="97">
        <f t="shared" si="15"/>
        <v>0</v>
      </c>
      <c r="AY30" s="97">
        <f t="shared" si="15"/>
        <v>0</v>
      </c>
      <c r="AZ30" s="97">
        <f t="shared" si="15"/>
        <v>0</v>
      </c>
      <c r="BA30" s="97">
        <f t="shared" si="15"/>
        <v>0</v>
      </c>
      <c r="BB30" s="97">
        <f t="shared" si="15"/>
        <v>0</v>
      </c>
      <c r="BC30" s="97">
        <f t="shared" si="15"/>
        <v>0</v>
      </c>
      <c r="BD30" s="146"/>
    </row>
    <row r="31" spans="2:56">
      <c r="B31" s="5" t="s">
        <v>87</v>
      </c>
      <c r="C31" s="150">
        <f>'[1]440123Exp'!BB$264</f>
        <v>0</v>
      </c>
      <c r="D31" s="139">
        <f>'[1]440123Exp'!BC$264</f>
        <v>0</v>
      </c>
      <c r="E31" s="139">
        <f>'[1]440123Exp'!BD$264</f>
        <v>0</v>
      </c>
      <c r="F31" s="139">
        <f>'[1]440123Exp'!BE$264</f>
        <v>0</v>
      </c>
      <c r="G31" s="139">
        <f>'[1]440123Exp'!BF$264</f>
        <v>0</v>
      </c>
      <c r="H31" s="139">
        <f>'[1]440123Exp'!BG$264</f>
        <v>0</v>
      </c>
      <c r="I31" s="139">
        <f>'[1]440123Exp'!BH$264</f>
        <v>0</v>
      </c>
      <c r="J31" s="139">
        <f>'[1]440123Exp'!BI$264</f>
        <v>0</v>
      </c>
      <c r="K31" s="139">
        <f>'[1]440123Exp'!BJ$264</f>
        <v>0</v>
      </c>
      <c r="L31" s="139">
        <f>'[1]440123Exp'!BK$264</f>
        <v>0</v>
      </c>
      <c r="M31" s="139">
        <f>'[1]440123Exp'!BL$264</f>
        <v>0</v>
      </c>
      <c r="N31" s="139">
        <f>'[1]440123Exp'!BM$264</f>
        <v>0</v>
      </c>
      <c r="O31" s="139">
        <f>'[1]440123Exp'!BN$264</f>
        <v>0</v>
      </c>
      <c r="P31" s="139">
        <f>'[1]440123Exp'!BO$264</f>
        <v>0</v>
      </c>
      <c r="Q31" s="139">
        <f>'[1]440123Exp'!BP$264</f>
        <v>0</v>
      </c>
      <c r="R31" s="139">
        <f>'[1]440123Exp'!BQ$264</f>
        <v>0</v>
      </c>
      <c r="S31" s="139">
        <f>'[1]440123Exp'!BR$264</f>
        <v>0</v>
      </c>
      <c r="T31" s="139">
        <f>'[1]440123Exp'!BS$264</f>
        <v>0</v>
      </c>
      <c r="U31" s="139">
        <f>'[1]440123Exp'!BT$264</f>
        <v>0</v>
      </c>
      <c r="V31" s="139">
        <f>'[1]440123Exp'!BU$264</f>
        <v>0</v>
      </c>
      <c r="W31" s="139">
        <f>'[1]440123Exp'!BV$264</f>
        <v>0</v>
      </c>
      <c r="X31" s="139">
        <f>'[1]440123Exp'!BW$264</f>
        <v>0</v>
      </c>
      <c r="Y31" s="139">
        <f>'[1]440123Exp'!BX$264</f>
        <v>0</v>
      </c>
      <c r="Z31" s="139">
        <f>'[1]440123Exp'!BY$264</f>
        <v>0</v>
      </c>
      <c r="AA31" s="139">
        <f>'[1]440123Exp'!BZ$264</f>
        <v>0</v>
      </c>
      <c r="AB31" s="139">
        <f>'[1]440123Exp'!CA$264</f>
        <v>0</v>
      </c>
      <c r="AC31" s="19"/>
      <c r="AD31" s="149">
        <f>'[1]440123Exp'!CB$264</f>
        <v>0</v>
      </c>
      <c r="AE31" s="138">
        <f>'[1]440123Exp'!CC$264</f>
        <v>0</v>
      </c>
      <c r="AF31" s="138">
        <f>'[1]440123Exp'!CD$264</f>
        <v>0</v>
      </c>
      <c r="AG31" s="138">
        <f>'[1]440123Exp'!CE$264</f>
        <v>0</v>
      </c>
      <c r="AH31" s="138">
        <f>'[1]440123Exp'!CF$264</f>
        <v>0</v>
      </c>
      <c r="AI31" s="138">
        <f>'[1]440123Exp'!CG$264</f>
        <v>0</v>
      </c>
      <c r="AJ31" s="138">
        <f>'[1]440123Exp'!CH$264</f>
        <v>0</v>
      </c>
      <c r="AK31" s="138">
        <f>'[1]440123Exp'!CI$264</f>
        <v>0</v>
      </c>
      <c r="AL31" s="138">
        <f>'[1]440123Exp'!CJ$264</f>
        <v>0</v>
      </c>
      <c r="AM31" s="138">
        <f>'[1]440123Exp'!CK$264</f>
        <v>0</v>
      </c>
      <c r="AN31" s="138">
        <f>'[1]440123Exp'!CL$264</f>
        <v>0</v>
      </c>
      <c r="AO31" s="138">
        <f>'[1]440123Exp'!CM$264</f>
        <v>0</v>
      </c>
      <c r="AP31" s="138">
        <f>'[1]440123Exp'!CN$264</f>
        <v>0</v>
      </c>
      <c r="AQ31" s="138">
        <f>'[1]440123Exp'!CO$264</f>
        <v>0</v>
      </c>
      <c r="AR31" s="138">
        <f>'[1]440123Exp'!CP$264</f>
        <v>0</v>
      </c>
      <c r="AS31" s="138">
        <f>'[1]440123Exp'!CQ$264</f>
        <v>0</v>
      </c>
      <c r="AT31" s="138">
        <f>'[1]440123Exp'!CR$264</f>
        <v>0</v>
      </c>
      <c r="AU31" s="138">
        <f>'[1]440123Exp'!CS$264</f>
        <v>0</v>
      </c>
      <c r="AV31" s="138">
        <f>'[1]440123Exp'!CT$264</f>
        <v>0</v>
      </c>
      <c r="AW31" s="138">
        <f>'[1]440123Exp'!CU$264</f>
        <v>0</v>
      </c>
      <c r="AX31" s="138">
        <f>'[1]440123Exp'!CV$264</f>
        <v>0</v>
      </c>
      <c r="AY31" s="138">
        <f>'[1]440123Exp'!CW$264</f>
        <v>0</v>
      </c>
      <c r="AZ31" s="138">
        <f>'[1]440123Exp'!CX$264</f>
        <v>0</v>
      </c>
      <c r="BA31" s="138">
        <f>'[1]440123Exp'!CY$264</f>
        <v>0</v>
      </c>
      <c r="BB31" s="138">
        <f>'[1]440123Exp'!CZ$264</f>
        <v>0</v>
      </c>
      <c r="BC31" s="138">
        <f>'[1]440123Exp'!DA$264</f>
        <v>0</v>
      </c>
      <c r="BD31" s="146"/>
    </row>
    <row r="32" spans="2:56">
      <c r="B32" s="5" t="s">
        <v>12</v>
      </c>
      <c r="C32" s="150">
        <v>0</v>
      </c>
      <c r="D32" s="139">
        <v>0</v>
      </c>
      <c r="E32" s="139">
        <v>0</v>
      </c>
      <c r="F32" s="139">
        <v>0</v>
      </c>
      <c r="G32" s="139">
        <v>0</v>
      </c>
      <c r="H32" s="139">
        <v>0</v>
      </c>
      <c r="I32" s="139">
        <v>0</v>
      </c>
      <c r="J32" s="139">
        <v>0</v>
      </c>
      <c r="K32" s="139">
        <v>0</v>
      </c>
      <c r="L32" s="139">
        <v>0</v>
      </c>
      <c r="M32" s="139">
        <v>0</v>
      </c>
      <c r="N32" s="139">
        <v>0</v>
      </c>
      <c r="O32" s="139">
        <v>0</v>
      </c>
      <c r="P32" s="139">
        <v>0</v>
      </c>
      <c r="Q32" s="139">
        <v>0</v>
      </c>
      <c r="R32" s="139">
        <v>0</v>
      </c>
      <c r="S32" s="139">
        <v>0</v>
      </c>
      <c r="T32" s="139">
        <v>0</v>
      </c>
      <c r="U32" s="139">
        <v>0</v>
      </c>
      <c r="V32" s="139">
        <v>0</v>
      </c>
      <c r="W32" s="139">
        <v>0</v>
      </c>
      <c r="X32" s="139">
        <v>0</v>
      </c>
      <c r="Y32" s="139">
        <v>0</v>
      </c>
      <c r="Z32" s="139">
        <v>0</v>
      </c>
      <c r="AA32" s="139">
        <v>0</v>
      </c>
      <c r="AB32" s="139">
        <v>0</v>
      </c>
      <c r="AC32" s="137"/>
      <c r="AD32" s="149">
        <v>0</v>
      </c>
      <c r="AE32" s="138">
        <v>0</v>
      </c>
      <c r="AF32" s="138">
        <v>0</v>
      </c>
      <c r="AG32" s="138">
        <v>0</v>
      </c>
      <c r="AH32" s="138">
        <v>0</v>
      </c>
      <c r="AI32" s="138">
        <v>0</v>
      </c>
      <c r="AJ32" s="138">
        <v>0</v>
      </c>
      <c r="AK32" s="138">
        <v>0</v>
      </c>
      <c r="AL32" s="138">
        <v>0</v>
      </c>
      <c r="AM32" s="138">
        <v>0</v>
      </c>
      <c r="AN32" s="138">
        <v>0</v>
      </c>
      <c r="AO32" s="138">
        <v>0</v>
      </c>
      <c r="AP32" s="138">
        <v>0</v>
      </c>
      <c r="AQ32" s="138">
        <v>0</v>
      </c>
      <c r="AR32" s="138">
        <v>0</v>
      </c>
      <c r="AS32" s="138">
        <v>0</v>
      </c>
      <c r="AT32" s="138">
        <v>0</v>
      </c>
      <c r="AU32" s="138">
        <v>0</v>
      </c>
      <c r="AV32" s="138">
        <v>0</v>
      </c>
      <c r="AW32" s="138">
        <v>0</v>
      </c>
      <c r="AX32" s="138">
        <v>0</v>
      </c>
      <c r="AY32" s="138">
        <v>0</v>
      </c>
      <c r="AZ32" s="138">
        <v>0</v>
      </c>
      <c r="BA32" s="138">
        <v>0</v>
      </c>
      <c r="BB32" s="138">
        <v>0</v>
      </c>
      <c r="BC32" s="138">
        <v>0</v>
      </c>
      <c r="BD32" s="146"/>
    </row>
    <row r="33" spans="2:56" ht="13" thickBot="1">
      <c r="B33" s="6" t="s">
        <v>17</v>
      </c>
      <c r="C33" s="153">
        <v>0</v>
      </c>
      <c r="D33" s="154">
        <v>0</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54">
        <v>0</v>
      </c>
      <c r="V33" s="154">
        <v>0</v>
      </c>
      <c r="W33" s="154">
        <v>0</v>
      </c>
      <c r="X33" s="154">
        <v>0</v>
      </c>
      <c r="Y33" s="154">
        <v>0</v>
      </c>
      <c r="Z33" s="154">
        <v>0</v>
      </c>
      <c r="AA33" s="154">
        <v>0</v>
      </c>
      <c r="AB33" s="154">
        <v>0</v>
      </c>
      <c r="AC33" s="144"/>
      <c r="AD33" s="155">
        <v>0</v>
      </c>
      <c r="AE33" s="145">
        <v>0</v>
      </c>
      <c r="AF33" s="145">
        <v>0</v>
      </c>
      <c r="AG33" s="145">
        <v>0</v>
      </c>
      <c r="AH33" s="145">
        <v>0</v>
      </c>
      <c r="AI33" s="145">
        <v>0</v>
      </c>
      <c r="AJ33" s="145">
        <v>0</v>
      </c>
      <c r="AK33" s="145">
        <v>0</v>
      </c>
      <c r="AL33" s="145">
        <v>0</v>
      </c>
      <c r="AM33" s="145">
        <v>0</v>
      </c>
      <c r="AN33" s="145">
        <v>0</v>
      </c>
      <c r="AO33" s="145">
        <v>0</v>
      </c>
      <c r="AP33" s="145">
        <v>0</v>
      </c>
      <c r="AQ33" s="145">
        <v>0</v>
      </c>
      <c r="AR33" s="145">
        <v>0</v>
      </c>
      <c r="AS33" s="145">
        <v>0</v>
      </c>
      <c r="AT33" s="145">
        <v>0</v>
      </c>
      <c r="AU33" s="145">
        <v>0</v>
      </c>
      <c r="AV33" s="145">
        <v>0</v>
      </c>
      <c r="AW33" s="145">
        <v>0</v>
      </c>
      <c r="AX33" s="145">
        <v>0</v>
      </c>
      <c r="AY33" s="145">
        <v>0</v>
      </c>
      <c r="AZ33" s="145">
        <v>0</v>
      </c>
      <c r="BA33" s="145">
        <v>0</v>
      </c>
      <c r="BB33" s="145">
        <v>0</v>
      </c>
      <c r="BC33" s="145">
        <v>0</v>
      </c>
      <c r="BD33" s="146"/>
    </row>
    <row r="34" spans="2:56" ht="20" hidden="1" customHeight="1" thickTop="1">
      <c r="B34" s="7"/>
      <c r="C34" s="201" t="s">
        <v>16</v>
      </c>
      <c r="D34" s="202"/>
      <c r="E34" s="202"/>
      <c r="F34" s="202"/>
      <c r="G34" s="202"/>
      <c r="H34" s="202"/>
      <c r="I34" s="202"/>
      <c r="J34" s="202"/>
      <c r="K34" s="202"/>
      <c r="L34" s="203"/>
      <c r="M34" s="141"/>
      <c r="N34" s="132"/>
      <c r="O34" s="141"/>
      <c r="P34" s="141"/>
      <c r="Q34" s="141"/>
      <c r="R34" s="141"/>
      <c r="S34" s="141"/>
      <c r="T34" s="141"/>
      <c r="U34" s="141"/>
      <c r="V34" s="141"/>
      <c r="W34" s="141"/>
      <c r="X34" s="141"/>
      <c r="Y34" s="141"/>
      <c r="Z34" s="141"/>
      <c r="AA34" s="141"/>
      <c r="AB34" s="141"/>
      <c r="AC34" s="4"/>
      <c r="AD34" s="204" t="str">
        <f>C34</f>
        <v>Share of EU-27 in the above</v>
      </c>
      <c r="AE34" s="205"/>
      <c r="AF34" s="205"/>
      <c r="AG34" s="205"/>
      <c r="AH34" s="205"/>
      <c r="AI34" s="205"/>
      <c r="AJ34" s="205"/>
      <c r="AK34" s="205"/>
      <c r="AL34" s="205"/>
      <c r="AM34" s="206"/>
      <c r="AN34" s="142"/>
      <c r="AO34" s="133"/>
      <c r="AP34" s="142"/>
      <c r="AQ34" s="142"/>
      <c r="AR34" s="142"/>
      <c r="AS34" s="142"/>
      <c r="AT34" s="142"/>
      <c r="AU34" s="142"/>
      <c r="AV34" s="142"/>
      <c r="AW34" s="142"/>
      <c r="AX34" s="142"/>
      <c r="AY34" s="142"/>
      <c r="AZ34" s="142"/>
      <c r="BA34" s="142"/>
      <c r="BB34" s="142"/>
      <c r="BC34" s="142"/>
    </row>
    <row r="35" spans="2:56" ht="20" hidden="1" customHeight="1">
      <c r="B35" s="40" t="str">
        <f>B23</f>
        <v xml:space="preserve"> Timber sector:</v>
      </c>
      <c r="C35" s="41">
        <f t="shared" ref="C35:D45" si="16">IF(SUM(C9:C9)=0,"-",C23/C9)</f>
        <v>3.4589058563331285E-3</v>
      </c>
      <c r="D35" s="42">
        <f t="shared" si="16"/>
        <v>3.3613213676487452E-3</v>
      </c>
      <c r="E35" s="42">
        <f t="shared" ref="E35:AB35" si="17">IF(SUM(E9:E9)=0,"-",E23/E9)</f>
        <v>3.1132455746774972E-3</v>
      </c>
      <c r="F35" s="42">
        <f t="shared" si="17"/>
        <v>2.3774717170643696E-3</v>
      </c>
      <c r="G35" s="42">
        <f t="shared" si="17"/>
        <v>2.62371552727711E-3</v>
      </c>
      <c r="H35" s="42">
        <f t="shared" si="17"/>
        <v>3.3304838658950952E-3</v>
      </c>
      <c r="I35" s="42">
        <f t="shared" si="17"/>
        <v>9.2973421310935393E-4</v>
      </c>
      <c r="J35" s="42">
        <f t="shared" si="17"/>
        <v>6.5914584991690712E-4</v>
      </c>
      <c r="K35" s="42">
        <f t="shared" si="17"/>
        <v>3.7889827020818619E-4</v>
      </c>
      <c r="L35" s="42">
        <f t="shared" si="17"/>
        <v>1.1392395215507022E-3</v>
      </c>
      <c r="M35" s="42">
        <f t="shared" si="17"/>
        <v>5.4487371957604423E-4</v>
      </c>
      <c r="N35" s="42">
        <f t="shared" si="17"/>
        <v>7.2628141979575399E-4</v>
      </c>
      <c r="O35" s="42">
        <f t="shared" si="17"/>
        <v>6.709549623432785E-4</v>
      </c>
      <c r="P35" s="42">
        <f t="shared" si="17"/>
        <v>4.0160050454752442E-4</v>
      </c>
      <c r="Q35" s="42">
        <f t="shared" si="17"/>
        <v>9.4855075856929759E-5</v>
      </c>
      <c r="R35" s="42">
        <f t="shared" si="17"/>
        <v>2.5947273493025778E-4</v>
      </c>
      <c r="S35" s="42">
        <f t="shared" si="17"/>
        <v>1.9618167634849348E-4</v>
      </c>
      <c r="T35" s="42">
        <f t="shared" si="17"/>
        <v>1.4650975281661267E-4</v>
      </c>
      <c r="U35" s="42">
        <f t="shared" si="17"/>
        <v>5.1793284723130294E-4</v>
      </c>
      <c r="V35" s="42">
        <f t="shared" si="17"/>
        <v>1</v>
      </c>
      <c r="W35" s="42">
        <f t="shared" si="17"/>
        <v>1</v>
      </c>
      <c r="X35" s="42">
        <f t="shared" si="17"/>
        <v>1</v>
      </c>
      <c r="Y35" s="42">
        <f t="shared" si="17"/>
        <v>1</v>
      </c>
      <c r="Z35" s="42">
        <f t="shared" si="17"/>
        <v>1</v>
      </c>
      <c r="AA35" s="42">
        <f t="shared" si="17"/>
        <v>1</v>
      </c>
      <c r="AB35" s="42">
        <f t="shared" si="17"/>
        <v>1</v>
      </c>
      <c r="AC35" s="4"/>
      <c r="AD35" s="41">
        <f t="shared" ref="AD35:AE39" si="18">IF(SUM(AD9:AD9)=0,"-",AD23/AD9)</f>
        <v>7.9290944993608611E-3</v>
      </c>
      <c r="AE35" s="42">
        <f t="shared" si="18"/>
        <v>9.9981686658175348E-3</v>
      </c>
      <c r="AF35" s="42">
        <f t="shared" ref="AF35:BC35" si="19">IF(SUM(AF9:AF9)=0,"-",AF23/AF9)</f>
        <v>9.3414078825245547E-3</v>
      </c>
      <c r="AG35" s="42">
        <f t="shared" si="19"/>
        <v>6.9039744640126792E-3</v>
      </c>
      <c r="AH35" s="42">
        <f t="shared" si="19"/>
        <v>6.4655615875381517E-3</v>
      </c>
      <c r="AI35" s="42">
        <f t="shared" si="19"/>
        <v>8.5508942414082179E-3</v>
      </c>
      <c r="AJ35" s="42">
        <f t="shared" si="19"/>
        <v>3.3447069126760695E-3</v>
      </c>
      <c r="AK35" s="42">
        <f t="shared" si="19"/>
        <v>3.0184426315331297E-3</v>
      </c>
      <c r="AL35" s="42">
        <f t="shared" si="19"/>
        <v>2.4336851526360523E-3</v>
      </c>
      <c r="AM35" s="42">
        <f t="shared" si="19"/>
        <v>1.154268781429763E-2</v>
      </c>
      <c r="AN35" s="42">
        <f t="shared" si="19"/>
        <v>1.7932334308263839E-3</v>
      </c>
      <c r="AO35" s="42">
        <f t="shared" si="19"/>
        <v>2.1405718337686635E-3</v>
      </c>
      <c r="AP35" s="42">
        <f t="shared" si="19"/>
        <v>5.9598658689654681E-3</v>
      </c>
      <c r="AQ35" s="42">
        <f t="shared" si="19"/>
        <v>3.441991549194784E-3</v>
      </c>
      <c r="AR35" s="42">
        <f t="shared" si="19"/>
        <v>5.8736546541146681E-4</v>
      </c>
      <c r="AS35" s="42">
        <f t="shared" si="19"/>
        <v>1.36610966727643E-3</v>
      </c>
      <c r="AT35" s="42">
        <f t="shared" si="19"/>
        <v>1.2978807093130896E-3</v>
      </c>
      <c r="AU35" s="42">
        <f t="shared" si="19"/>
        <v>1.0002190253803008E-3</v>
      </c>
      <c r="AV35" s="42">
        <f t="shared" si="19"/>
        <v>1.6944671053935301E-3</v>
      </c>
      <c r="AW35" s="42" t="str">
        <f t="shared" si="19"/>
        <v>-</v>
      </c>
      <c r="AX35" s="42" t="str">
        <f t="shared" si="19"/>
        <v>-</v>
      </c>
      <c r="AY35" s="42" t="str">
        <f t="shared" si="19"/>
        <v>-</v>
      </c>
      <c r="AZ35" s="42" t="str">
        <f t="shared" si="19"/>
        <v>-</v>
      </c>
      <c r="BA35" s="42" t="str">
        <f t="shared" si="19"/>
        <v>-</v>
      </c>
      <c r="BB35" s="42" t="str">
        <f t="shared" si="19"/>
        <v>-</v>
      </c>
      <c r="BC35" s="42" t="str">
        <f t="shared" si="19"/>
        <v>-</v>
      </c>
    </row>
    <row r="36" spans="2:56" ht="13.5" hidden="1" thickTop="1" thickBot="1">
      <c r="B36" s="5" t="str">
        <f>B24</f>
        <v xml:space="preserve">Logs </v>
      </c>
      <c r="C36" s="11">
        <f t="shared" si="16"/>
        <v>2.164476013874982E-6</v>
      </c>
      <c r="D36" s="14">
        <f t="shared" si="16"/>
        <v>1.0427125068851279E-5</v>
      </c>
      <c r="E36" s="14">
        <f t="shared" ref="E36:AB36" si="20">IF(SUM(E10:E10)=0,"-",E24/E10)</f>
        <v>5.2686980127553857E-7</v>
      </c>
      <c r="F36" s="14">
        <f t="shared" si="20"/>
        <v>4.5583321525247994E-6</v>
      </c>
      <c r="G36" s="14">
        <f t="shared" si="20"/>
        <v>0</v>
      </c>
      <c r="H36" s="14">
        <f t="shared" si="20"/>
        <v>6.8723281870763979E-5</v>
      </c>
      <c r="I36" s="14">
        <f t="shared" si="20"/>
        <v>0</v>
      </c>
      <c r="J36" s="14">
        <f t="shared" si="20"/>
        <v>2.2136378910726223E-5</v>
      </c>
      <c r="K36" s="14">
        <f t="shared" si="20"/>
        <v>5.203817370705096E-5</v>
      </c>
      <c r="L36" s="14">
        <f t="shared" si="20"/>
        <v>8.9038885671652293E-5</v>
      </c>
      <c r="M36" s="14">
        <f t="shared" si="20"/>
        <v>0</v>
      </c>
      <c r="N36" s="14">
        <f t="shared" si="20"/>
        <v>0</v>
      </c>
      <c r="O36" s="14">
        <f t="shared" si="20"/>
        <v>0</v>
      </c>
      <c r="P36" s="14">
        <f t="shared" si="20"/>
        <v>0</v>
      </c>
      <c r="Q36" s="14">
        <f t="shared" si="20"/>
        <v>0</v>
      </c>
      <c r="R36" s="14">
        <f t="shared" si="20"/>
        <v>3.851140922378089E-5</v>
      </c>
      <c r="S36" s="14">
        <f t="shared" si="20"/>
        <v>6.8265950753015726E-6</v>
      </c>
      <c r="T36" s="14">
        <f t="shared" si="20"/>
        <v>3.514059881158028E-6</v>
      </c>
      <c r="U36" s="14">
        <f t="shared" si="20"/>
        <v>0</v>
      </c>
      <c r="V36" s="14" t="str">
        <f t="shared" si="20"/>
        <v>-</v>
      </c>
      <c r="W36" s="14" t="str">
        <f t="shared" si="20"/>
        <v>-</v>
      </c>
      <c r="X36" s="14" t="str">
        <f t="shared" si="20"/>
        <v>-</v>
      </c>
      <c r="Y36" s="14" t="str">
        <f t="shared" si="20"/>
        <v>-</v>
      </c>
      <c r="Z36" s="14" t="str">
        <f t="shared" si="20"/>
        <v>-</v>
      </c>
      <c r="AA36" s="14" t="str">
        <f t="shared" si="20"/>
        <v>-</v>
      </c>
      <c r="AB36" s="14" t="str">
        <f t="shared" si="20"/>
        <v>-</v>
      </c>
      <c r="AC36" s="4"/>
      <c r="AD36" s="11">
        <f t="shared" si="18"/>
        <v>2.5115855613269541E-5</v>
      </c>
      <c r="AE36" s="14">
        <f t="shared" si="18"/>
        <v>5.8483521996161298E-5</v>
      </c>
      <c r="AF36" s="14">
        <f t="shared" ref="AF36:BC36" si="21">IF(SUM(AF10:AF10)=0,"-",AF24/AF10)</f>
        <v>1.49495464261062E-5</v>
      </c>
      <c r="AG36" s="14">
        <f t="shared" si="21"/>
        <v>1.1553535769640139E-4</v>
      </c>
      <c r="AH36" s="14">
        <f t="shared" si="21"/>
        <v>0</v>
      </c>
      <c r="AI36" s="14">
        <f t="shared" si="21"/>
        <v>8.7632478610096857E-5</v>
      </c>
      <c r="AJ36" s="14">
        <f t="shared" si="21"/>
        <v>0</v>
      </c>
      <c r="AK36" s="14">
        <f t="shared" si="21"/>
        <v>7.2191310296796938E-5</v>
      </c>
      <c r="AL36" s="14">
        <f t="shared" si="21"/>
        <v>3.3905011853063212E-4</v>
      </c>
      <c r="AM36" s="14">
        <f t="shared" si="21"/>
        <v>2.8476249813423323E-4</v>
      </c>
      <c r="AN36" s="14">
        <f t="shared" si="21"/>
        <v>0</v>
      </c>
      <c r="AO36" s="14">
        <f t="shared" si="21"/>
        <v>0</v>
      </c>
      <c r="AP36" s="14">
        <f t="shared" si="21"/>
        <v>0</v>
      </c>
      <c r="AQ36" s="14">
        <f t="shared" si="21"/>
        <v>0</v>
      </c>
      <c r="AR36" s="14">
        <f t="shared" si="21"/>
        <v>0</v>
      </c>
      <c r="AS36" s="14">
        <f t="shared" si="21"/>
        <v>1.3667806553330062E-4</v>
      </c>
      <c r="AT36" s="14">
        <f t="shared" si="21"/>
        <v>8.9022666510457302E-5</v>
      </c>
      <c r="AU36" s="14">
        <f t="shared" si="21"/>
        <v>3.5456132464110834E-5</v>
      </c>
      <c r="AV36" s="14">
        <f t="shared" si="21"/>
        <v>0</v>
      </c>
      <c r="AW36" s="14" t="str">
        <f t="shared" si="21"/>
        <v>-</v>
      </c>
      <c r="AX36" s="14" t="str">
        <f t="shared" si="21"/>
        <v>-</v>
      </c>
      <c r="AY36" s="14" t="str">
        <f t="shared" si="21"/>
        <v>-</v>
      </c>
      <c r="AZ36" s="14" t="str">
        <f t="shared" si="21"/>
        <v>-</v>
      </c>
      <c r="BA36" s="14" t="str">
        <f t="shared" si="21"/>
        <v>-</v>
      </c>
      <c r="BB36" s="14" t="str">
        <f t="shared" si="21"/>
        <v>-</v>
      </c>
      <c r="BC36" s="14" t="str">
        <f t="shared" si="21"/>
        <v>-</v>
      </c>
    </row>
    <row r="37" spans="2:56" ht="13.5" hidden="1" thickTop="1" thickBot="1">
      <c r="B37" s="5" t="str">
        <f>B25</f>
        <v xml:space="preserve">Sawn wood </v>
      </c>
      <c r="C37" s="11">
        <f t="shared" si="16"/>
        <v>0.1469399859355946</v>
      </c>
      <c r="D37" s="14">
        <f t="shared" si="16"/>
        <v>0.1273019571769512</v>
      </c>
      <c r="E37" s="14">
        <f t="shared" ref="E37:AB37" si="22">IF(SUM(E11:E11)=0,"-",E25/E11)</f>
        <v>0.11315331162936877</v>
      </c>
      <c r="F37" s="14">
        <f t="shared" si="22"/>
        <v>0.10033660746592644</v>
      </c>
      <c r="G37" s="14">
        <f t="shared" si="22"/>
        <v>7.7093952122251397E-2</v>
      </c>
      <c r="H37" s="14">
        <f t="shared" si="22"/>
        <v>9.8320703298362525E-2</v>
      </c>
      <c r="I37" s="14">
        <f t="shared" si="22"/>
        <v>2.7507885551763759E-2</v>
      </c>
      <c r="J37" s="14">
        <f t="shared" si="22"/>
        <v>1.7993614354462659E-2</v>
      </c>
      <c r="K37" s="14">
        <f t="shared" si="22"/>
        <v>9.5924876381232073E-3</v>
      </c>
      <c r="L37" s="14">
        <f t="shared" si="22"/>
        <v>1.5095126002703801E-2</v>
      </c>
      <c r="M37" s="14">
        <f t="shared" si="22"/>
        <v>3.1863880949622829E-2</v>
      </c>
      <c r="N37" s="14">
        <f t="shared" si="22"/>
        <v>3.5301421226507583E-2</v>
      </c>
      <c r="O37" s="14">
        <f t="shared" si="22"/>
        <v>3.8094222462704504E-2</v>
      </c>
      <c r="P37" s="14">
        <f t="shared" si="22"/>
        <v>1.5994352250900803E-2</v>
      </c>
      <c r="Q37" s="14">
        <f t="shared" si="22"/>
        <v>3.6743314694701722E-3</v>
      </c>
      <c r="R37" s="14">
        <f t="shared" si="22"/>
        <v>1.1969339947476652E-2</v>
      </c>
      <c r="S37" s="14">
        <f t="shared" si="22"/>
        <v>1.1285516884937312E-2</v>
      </c>
      <c r="T37" s="14">
        <f t="shared" si="22"/>
        <v>6.4995733831740236E-3</v>
      </c>
      <c r="U37" s="14">
        <f t="shared" si="22"/>
        <v>7.0303319643086051E-3</v>
      </c>
      <c r="V37" s="14">
        <f t="shared" si="22"/>
        <v>1</v>
      </c>
      <c r="W37" s="14">
        <f t="shared" si="22"/>
        <v>1</v>
      </c>
      <c r="X37" s="14">
        <f t="shared" si="22"/>
        <v>1</v>
      </c>
      <c r="Y37" s="14">
        <f t="shared" si="22"/>
        <v>1</v>
      </c>
      <c r="Z37" s="14">
        <f t="shared" si="22"/>
        <v>1</v>
      </c>
      <c r="AA37" s="14">
        <f t="shared" si="22"/>
        <v>1</v>
      </c>
      <c r="AB37" s="14">
        <f t="shared" si="22"/>
        <v>1</v>
      </c>
      <c r="AC37" s="4"/>
      <c r="AD37" s="11">
        <f t="shared" si="18"/>
        <v>0.1848615868422723</v>
      </c>
      <c r="AE37" s="14">
        <f t="shared" si="18"/>
        <v>0.17549065333222894</v>
      </c>
      <c r="AF37" s="14">
        <f t="shared" ref="AF37:BC37" si="23">IF(SUM(AF11:AF11)=0,"-",AF25/AF11)</f>
        <v>0.18424175532336651</v>
      </c>
      <c r="AG37" s="14">
        <f t="shared" si="23"/>
        <v>0.12547969618230639</v>
      </c>
      <c r="AH37" s="14">
        <f t="shared" si="23"/>
        <v>0.13633692645406142</v>
      </c>
      <c r="AI37" s="14">
        <f t="shared" si="23"/>
        <v>0.17504775928528704</v>
      </c>
      <c r="AJ37" s="14">
        <f t="shared" si="23"/>
        <v>6.8526424583919207E-2</v>
      </c>
      <c r="AK37" s="14">
        <f t="shared" si="23"/>
        <v>5.0421850418390042E-2</v>
      </c>
      <c r="AL37" s="14">
        <f t="shared" si="23"/>
        <v>3.1329620801828023E-2</v>
      </c>
      <c r="AM37" s="14">
        <f t="shared" si="23"/>
        <v>3.4614263194659815E-2</v>
      </c>
      <c r="AN37" s="14">
        <f t="shared" si="23"/>
        <v>6.2177427691368137E-2</v>
      </c>
      <c r="AO37" s="14">
        <f t="shared" si="23"/>
        <v>7.0009595804220212E-2</v>
      </c>
      <c r="AP37" s="14">
        <f t="shared" si="23"/>
        <v>0.20360589765287268</v>
      </c>
      <c r="AQ37" s="14">
        <f t="shared" si="23"/>
        <v>0.13911278333024726</v>
      </c>
      <c r="AR37" s="14">
        <f t="shared" si="23"/>
        <v>3.2360365928277991E-2</v>
      </c>
      <c r="AS37" s="14">
        <f t="shared" si="23"/>
        <v>6.7522110821142914E-2</v>
      </c>
      <c r="AT37" s="14">
        <f t="shared" si="23"/>
        <v>6.4386342455083734E-2</v>
      </c>
      <c r="AU37" s="14">
        <f t="shared" si="23"/>
        <v>5.4244890843563306E-2</v>
      </c>
      <c r="AV37" s="14">
        <f t="shared" si="23"/>
        <v>2.7734674924571354E-2</v>
      </c>
      <c r="AW37" s="14" t="str">
        <f t="shared" si="23"/>
        <v>-</v>
      </c>
      <c r="AX37" s="14" t="str">
        <f t="shared" si="23"/>
        <v>-</v>
      </c>
      <c r="AY37" s="14" t="str">
        <f t="shared" si="23"/>
        <v>-</v>
      </c>
      <c r="AZ37" s="14" t="str">
        <f t="shared" si="23"/>
        <v>-</v>
      </c>
      <c r="BA37" s="14" t="str">
        <f t="shared" si="23"/>
        <v>-</v>
      </c>
      <c r="BB37" s="14" t="str">
        <f t="shared" si="23"/>
        <v>-</v>
      </c>
      <c r="BC37" s="14" t="str">
        <f t="shared" si="23"/>
        <v>-</v>
      </c>
    </row>
    <row r="38" spans="2:56" ht="13.5" hidden="1" thickTop="1" thickBot="1">
      <c r="B38" s="5" t="str">
        <f>B26</f>
        <v xml:space="preserve">Veneer </v>
      </c>
      <c r="C38" s="11">
        <f t="shared" si="16"/>
        <v>0</v>
      </c>
      <c r="D38" s="14">
        <f t="shared" si="16"/>
        <v>5.8255965301131431E-5</v>
      </c>
      <c r="E38" s="14">
        <f t="shared" ref="E38:AB38" si="24">IF(SUM(E12:E12)=0,"-",E26/E12)</f>
        <v>0</v>
      </c>
      <c r="F38" s="14">
        <f t="shared" si="24"/>
        <v>0</v>
      </c>
      <c r="G38" s="14">
        <f t="shared" si="24"/>
        <v>0</v>
      </c>
      <c r="H38" s="14">
        <f t="shared" si="24"/>
        <v>0</v>
      </c>
      <c r="I38" s="14">
        <f t="shared" si="24"/>
        <v>0</v>
      </c>
      <c r="J38" s="14">
        <f t="shared" si="24"/>
        <v>0</v>
      </c>
      <c r="K38" s="14">
        <f t="shared" si="24"/>
        <v>0</v>
      </c>
      <c r="L38" s="14">
        <f t="shared" si="24"/>
        <v>0</v>
      </c>
      <c r="M38" s="14">
        <f t="shared" si="24"/>
        <v>7.0851726314963748E-4</v>
      </c>
      <c r="N38" s="14">
        <f t="shared" si="24"/>
        <v>0</v>
      </c>
      <c r="O38" s="14">
        <f t="shared" si="24"/>
        <v>0</v>
      </c>
      <c r="P38" s="14">
        <f t="shared" si="24"/>
        <v>0</v>
      </c>
      <c r="Q38" s="14">
        <f t="shared" si="24"/>
        <v>0</v>
      </c>
      <c r="R38" s="14">
        <f t="shared" si="24"/>
        <v>5.3925582599716703E-4</v>
      </c>
      <c r="S38" s="14">
        <f t="shared" si="24"/>
        <v>4.7710761978387089E-3</v>
      </c>
      <c r="T38" s="14">
        <f t="shared" si="24"/>
        <v>9.3666935571743177E-3</v>
      </c>
      <c r="U38" s="14">
        <f t="shared" si="24"/>
        <v>0</v>
      </c>
      <c r="V38" s="14" t="str">
        <f t="shared" si="24"/>
        <v>-</v>
      </c>
      <c r="W38" s="14" t="str">
        <f t="shared" si="24"/>
        <v>-</v>
      </c>
      <c r="X38" s="14" t="str">
        <f t="shared" si="24"/>
        <v>-</v>
      </c>
      <c r="Y38" s="14" t="str">
        <f t="shared" si="24"/>
        <v>-</v>
      </c>
      <c r="Z38" s="14" t="str">
        <f t="shared" si="24"/>
        <v>-</v>
      </c>
      <c r="AA38" s="14" t="str">
        <f t="shared" si="24"/>
        <v>-</v>
      </c>
      <c r="AB38" s="14" t="str">
        <f t="shared" si="24"/>
        <v>-</v>
      </c>
      <c r="AC38" s="4"/>
      <c r="AD38" s="11">
        <f t="shared" si="18"/>
        <v>0</v>
      </c>
      <c r="AE38" s="14">
        <f t="shared" si="18"/>
        <v>9.1002001835726915E-4</v>
      </c>
      <c r="AF38" s="14">
        <f t="shared" ref="AF38:BC38" si="25">IF(SUM(AF12:AF12)=0,"-",AF26/AF12)</f>
        <v>0</v>
      </c>
      <c r="AG38" s="14">
        <f t="shared" si="25"/>
        <v>0</v>
      </c>
      <c r="AH38" s="14">
        <f t="shared" si="25"/>
        <v>0</v>
      </c>
      <c r="AI38" s="14">
        <f t="shared" si="25"/>
        <v>0</v>
      </c>
      <c r="AJ38" s="14">
        <f t="shared" si="25"/>
        <v>0</v>
      </c>
      <c r="AK38" s="14">
        <f t="shared" si="25"/>
        <v>0</v>
      </c>
      <c r="AL38" s="14">
        <f t="shared" si="25"/>
        <v>0</v>
      </c>
      <c r="AM38" s="14">
        <f t="shared" si="25"/>
        <v>0</v>
      </c>
      <c r="AN38" s="14">
        <f t="shared" si="25"/>
        <v>6.3621841164045153E-3</v>
      </c>
      <c r="AO38" s="14">
        <f t="shared" si="25"/>
        <v>0</v>
      </c>
      <c r="AP38" s="14">
        <f t="shared" si="25"/>
        <v>0</v>
      </c>
      <c r="AQ38" s="14">
        <f t="shared" si="25"/>
        <v>0</v>
      </c>
      <c r="AR38" s="14">
        <f t="shared" si="25"/>
        <v>0</v>
      </c>
      <c r="AS38" s="14">
        <f t="shared" si="25"/>
        <v>9.2756324447825327E-3</v>
      </c>
      <c r="AT38" s="14">
        <f t="shared" si="25"/>
        <v>4.8721341011981265E-2</v>
      </c>
      <c r="AU38" s="14">
        <f t="shared" si="25"/>
        <v>9.6437047027555636E-2</v>
      </c>
      <c r="AV38" s="14">
        <f t="shared" si="25"/>
        <v>0</v>
      </c>
      <c r="AW38" s="14" t="str">
        <f t="shared" si="25"/>
        <v>-</v>
      </c>
      <c r="AX38" s="14" t="str">
        <f t="shared" si="25"/>
        <v>-</v>
      </c>
      <c r="AY38" s="14" t="str">
        <f t="shared" si="25"/>
        <v>-</v>
      </c>
      <c r="AZ38" s="14" t="str">
        <f t="shared" si="25"/>
        <v>-</v>
      </c>
      <c r="BA38" s="14" t="str">
        <f t="shared" si="25"/>
        <v>-</v>
      </c>
      <c r="BB38" s="14" t="str">
        <f t="shared" si="25"/>
        <v>-</v>
      </c>
      <c r="BC38" s="14" t="str">
        <f t="shared" si="25"/>
        <v>-</v>
      </c>
    </row>
    <row r="39" spans="2:56" ht="13.5" hidden="1" thickTop="1" thickBot="1">
      <c r="B39" s="5" t="str">
        <f>B27</f>
        <v xml:space="preserve">Plywood </v>
      </c>
      <c r="C39" s="11">
        <f t="shared" si="16"/>
        <v>0</v>
      </c>
      <c r="D39" s="14">
        <f t="shared" si="16"/>
        <v>0</v>
      </c>
      <c r="E39" s="14">
        <f t="shared" ref="E39:AB39" si="26">IF(SUM(E13:E13)=0,"-",E27/E13)</f>
        <v>0</v>
      </c>
      <c r="F39" s="14">
        <f t="shared" si="26"/>
        <v>0</v>
      </c>
      <c r="G39" s="14">
        <f t="shared" si="26"/>
        <v>0</v>
      </c>
      <c r="H39" s="14">
        <f t="shared" si="26"/>
        <v>0</v>
      </c>
      <c r="I39" s="14">
        <f t="shared" si="26"/>
        <v>0</v>
      </c>
      <c r="J39" s="14">
        <f t="shared" si="26"/>
        <v>0</v>
      </c>
      <c r="K39" s="14">
        <f t="shared" si="26"/>
        <v>0</v>
      </c>
      <c r="L39" s="14">
        <f t="shared" si="26"/>
        <v>0</v>
      </c>
      <c r="M39" s="14">
        <f t="shared" si="26"/>
        <v>0</v>
      </c>
      <c r="N39" s="14">
        <f t="shared" si="26"/>
        <v>1.0804638442087828E-3</v>
      </c>
      <c r="O39" s="14">
        <f t="shared" si="26"/>
        <v>0</v>
      </c>
      <c r="P39" s="14">
        <f t="shared" si="26"/>
        <v>0</v>
      </c>
      <c r="Q39" s="14">
        <f t="shared" si="26"/>
        <v>0</v>
      </c>
      <c r="R39" s="14">
        <f t="shared" si="26"/>
        <v>0</v>
      </c>
      <c r="S39" s="14">
        <f t="shared" si="26"/>
        <v>0</v>
      </c>
      <c r="T39" s="14">
        <f t="shared" si="26"/>
        <v>0</v>
      </c>
      <c r="U39" s="14">
        <f t="shared" si="26"/>
        <v>0</v>
      </c>
      <c r="V39" s="14" t="str">
        <f t="shared" si="26"/>
        <v>-</v>
      </c>
      <c r="W39" s="14" t="str">
        <f t="shared" si="26"/>
        <v>-</v>
      </c>
      <c r="X39" s="14" t="str">
        <f t="shared" si="26"/>
        <v>-</v>
      </c>
      <c r="Y39" s="14" t="str">
        <f t="shared" si="26"/>
        <v>-</v>
      </c>
      <c r="Z39" s="14" t="str">
        <f t="shared" si="26"/>
        <v>-</v>
      </c>
      <c r="AA39" s="14" t="str">
        <f t="shared" si="26"/>
        <v>-</v>
      </c>
      <c r="AB39" s="14" t="str">
        <f t="shared" si="26"/>
        <v>-</v>
      </c>
      <c r="AC39" s="4"/>
      <c r="AD39" s="11">
        <f t="shared" si="18"/>
        <v>0</v>
      </c>
      <c r="AE39" s="14">
        <f t="shared" si="18"/>
        <v>0</v>
      </c>
      <c r="AF39" s="14">
        <f t="shared" ref="AF39:BC39" si="27">IF(SUM(AF13:AF13)=0,"-",AF27/AF13)</f>
        <v>0</v>
      </c>
      <c r="AG39" s="14">
        <f t="shared" si="27"/>
        <v>0</v>
      </c>
      <c r="AH39" s="14">
        <f t="shared" si="27"/>
        <v>0</v>
      </c>
      <c r="AI39" s="14">
        <f t="shared" si="27"/>
        <v>0</v>
      </c>
      <c r="AJ39" s="14">
        <f t="shared" si="27"/>
        <v>0</v>
      </c>
      <c r="AK39" s="14">
        <f t="shared" si="27"/>
        <v>0</v>
      </c>
      <c r="AL39" s="14">
        <f t="shared" si="27"/>
        <v>0</v>
      </c>
      <c r="AM39" s="14">
        <f t="shared" si="27"/>
        <v>0</v>
      </c>
      <c r="AN39" s="14">
        <f t="shared" si="27"/>
        <v>0</v>
      </c>
      <c r="AO39" s="14">
        <f t="shared" si="27"/>
        <v>1.8893749437770739E-3</v>
      </c>
      <c r="AP39" s="14">
        <f t="shared" si="27"/>
        <v>0</v>
      </c>
      <c r="AQ39" s="14">
        <f t="shared" si="27"/>
        <v>0</v>
      </c>
      <c r="AR39" s="14">
        <f t="shared" si="27"/>
        <v>0</v>
      </c>
      <c r="AS39" s="14">
        <f t="shared" si="27"/>
        <v>0</v>
      </c>
      <c r="AT39" s="14">
        <f t="shared" si="27"/>
        <v>0</v>
      </c>
      <c r="AU39" s="14">
        <f t="shared" si="27"/>
        <v>0</v>
      </c>
      <c r="AV39" s="14">
        <f t="shared" si="27"/>
        <v>0</v>
      </c>
      <c r="AW39" s="14" t="str">
        <f t="shared" si="27"/>
        <v>-</v>
      </c>
      <c r="AX39" s="14" t="str">
        <f t="shared" si="27"/>
        <v>-</v>
      </c>
      <c r="AY39" s="14" t="str">
        <f t="shared" si="27"/>
        <v>-</v>
      </c>
      <c r="AZ39" s="14" t="str">
        <f t="shared" si="27"/>
        <v>-</v>
      </c>
      <c r="BA39" s="14" t="str">
        <f t="shared" si="27"/>
        <v>-</v>
      </c>
      <c r="BB39" s="14" t="str">
        <f t="shared" si="27"/>
        <v>-</v>
      </c>
      <c r="BC39" s="14" t="str">
        <f t="shared" si="27"/>
        <v>-</v>
      </c>
    </row>
    <row r="40" spans="2:56" ht="13.5" hidden="1" thickTop="1" thickBot="1">
      <c r="B40" s="5" t="str">
        <f t="shared" ref="B40:B45" si="28">B28</f>
        <v xml:space="preserve">Wooden furniture </v>
      </c>
      <c r="C40" s="11" t="str">
        <f t="shared" si="16"/>
        <v>-</v>
      </c>
      <c r="D40" s="14" t="str">
        <f t="shared" si="16"/>
        <v>-</v>
      </c>
      <c r="E40" s="14" t="str">
        <f t="shared" ref="E40:AB40" si="29">IF(SUM(E14:E14)=0,"-",E28/E14)</f>
        <v>-</v>
      </c>
      <c r="F40" s="14" t="str">
        <f t="shared" si="29"/>
        <v>-</v>
      </c>
      <c r="G40" s="14" t="str">
        <f t="shared" si="29"/>
        <v>-</v>
      </c>
      <c r="H40" s="14" t="str">
        <f t="shared" si="29"/>
        <v>-</v>
      </c>
      <c r="I40" s="14" t="str">
        <f t="shared" si="29"/>
        <v>-</v>
      </c>
      <c r="J40" s="14" t="str">
        <f t="shared" si="29"/>
        <v>-</v>
      </c>
      <c r="K40" s="14" t="str">
        <f t="shared" si="29"/>
        <v>-</v>
      </c>
      <c r="L40" s="14" t="str">
        <f t="shared" si="29"/>
        <v>-</v>
      </c>
      <c r="M40" s="14" t="str">
        <f t="shared" si="29"/>
        <v>-</v>
      </c>
      <c r="N40" s="14" t="str">
        <f t="shared" si="29"/>
        <v>-</v>
      </c>
      <c r="O40" s="14" t="str">
        <f t="shared" si="29"/>
        <v>-</v>
      </c>
      <c r="P40" s="14" t="str">
        <f t="shared" si="29"/>
        <v>-</v>
      </c>
      <c r="Q40" s="14" t="str">
        <f t="shared" si="29"/>
        <v>-</v>
      </c>
      <c r="R40" s="14" t="str">
        <f t="shared" si="29"/>
        <v>-</v>
      </c>
      <c r="S40" s="14" t="str">
        <f t="shared" si="29"/>
        <v>-</v>
      </c>
      <c r="T40" s="14" t="str">
        <f t="shared" si="29"/>
        <v>-</v>
      </c>
      <c r="U40" s="14" t="str">
        <f t="shared" si="29"/>
        <v>-</v>
      </c>
      <c r="V40" s="14" t="str">
        <f t="shared" si="29"/>
        <v>-</v>
      </c>
      <c r="W40" s="14" t="str">
        <f t="shared" si="29"/>
        <v>-</v>
      </c>
      <c r="X40" s="14" t="str">
        <f t="shared" si="29"/>
        <v>-</v>
      </c>
      <c r="Y40" s="14" t="str">
        <f t="shared" si="29"/>
        <v>-</v>
      </c>
      <c r="Z40" s="14" t="str">
        <f t="shared" si="29"/>
        <v>-</v>
      </c>
      <c r="AA40" s="14" t="str">
        <f t="shared" si="29"/>
        <v>-</v>
      </c>
      <c r="AB40" s="14" t="str">
        <f t="shared" si="29"/>
        <v>-</v>
      </c>
      <c r="AC40" s="4"/>
      <c r="AD40" s="11" t="str">
        <f t="shared" ref="AD40:AE42" si="30">IF(SUM(AD14:AD14)=0,"-",AD28/AD14)</f>
        <v>-</v>
      </c>
      <c r="AE40" s="14" t="str">
        <f t="shared" si="30"/>
        <v>-</v>
      </c>
      <c r="AF40" s="14" t="str">
        <f t="shared" ref="AF40:BC40" si="31">IF(SUM(AF14:AF14)=0,"-",AF28/AF14)</f>
        <v>-</v>
      </c>
      <c r="AG40" s="14" t="str">
        <f t="shared" si="31"/>
        <v>-</v>
      </c>
      <c r="AH40" s="14" t="str">
        <f t="shared" si="31"/>
        <v>-</v>
      </c>
      <c r="AI40" s="14" t="str">
        <f t="shared" si="31"/>
        <v>-</v>
      </c>
      <c r="AJ40" s="14" t="str">
        <f t="shared" si="31"/>
        <v>-</v>
      </c>
      <c r="AK40" s="14" t="str">
        <f t="shared" si="31"/>
        <v>-</v>
      </c>
      <c r="AL40" s="14" t="str">
        <f t="shared" si="31"/>
        <v>-</v>
      </c>
      <c r="AM40" s="14" t="str">
        <f t="shared" si="31"/>
        <v>-</v>
      </c>
      <c r="AN40" s="14" t="str">
        <f t="shared" si="31"/>
        <v>-</v>
      </c>
      <c r="AO40" s="14" t="str">
        <f t="shared" si="31"/>
        <v>-</v>
      </c>
      <c r="AP40" s="14" t="str">
        <f t="shared" si="31"/>
        <v>-</v>
      </c>
      <c r="AQ40" s="14" t="str">
        <f t="shared" si="31"/>
        <v>-</v>
      </c>
      <c r="AR40" s="14" t="str">
        <f t="shared" si="31"/>
        <v>-</v>
      </c>
      <c r="AS40" s="14" t="str">
        <f t="shared" si="31"/>
        <v>-</v>
      </c>
      <c r="AT40" s="14" t="str">
        <f t="shared" si="31"/>
        <v>-</v>
      </c>
      <c r="AU40" s="14" t="str">
        <f t="shared" si="31"/>
        <v>-</v>
      </c>
      <c r="AV40" s="14" t="str">
        <f t="shared" si="31"/>
        <v>-</v>
      </c>
      <c r="AW40" s="14" t="str">
        <f t="shared" si="31"/>
        <v>-</v>
      </c>
      <c r="AX40" s="14" t="str">
        <f t="shared" si="31"/>
        <v>-</v>
      </c>
      <c r="AY40" s="14" t="str">
        <f t="shared" si="31"/>
        <v>-</v>
      </c>
      <c r="AZ40" s="14" t="str">
        <f t="shared" si="31"/>
        <v>-</v>
      </c>
      <c r="BA40" s="14" t="str">
        <f t="shared" si="31"/>
        <v>-</v>
      </c>
      <c r="BB40" s="14" t="str">
        <f t="shared" si="31"/>
        <v>-</v>
      </c>
      <c r="BC40" s="14" t="str">
        <f t="shared" si="31"/>
        <v>-</v>
      </c>
    </row>
    <row r="41" spans="2:56" ht="13.5" hidden="1" thickTop="1" thickBot="1">
      <c r="B41" s="9" t="str">
        <f t="shared" si="28"/>
        <v xml:space="preserve">Other wood </v>
      </c>
      <c r="C41" s="10">
        <f t="shared" si="16"/>
        <v>0</v>
      </c>
      <c r="D41" s="13">
        <f t="shared" si="16"/>
        <v>0</v>
      </c>
      <c r="E41" s="13">
        <f t="shared" ref="E41:AB41" si="32">IF(SUM(E15:E15)=0,"-",E29/E15)</f>
        <v>0</v>
      </c>
      <c r="F41" s="13">
        <f t="shared" si="32"/>
        <v>0</v>
      </c>
      <c r="G41" s="13">
        <f t="shared" si="32"/>
        <v>0</v>
      </c>
      <c r="H41" s="13">
        <f t="shared" si="32"/>
        <v>0</v>
      </c>
      <c r="I41" s="13">
        <f t="shared" si="32"/>
        <v>0</v>
      </c>
      <c r="J41" s="13">
        <f t="shared" si="32"/>
        <v>0</v>
      </c>
      <c r="K41" s="13">
        <f t="shared" si="32"/>
        <v>0</v>
      </c>
      <c r="L41" s="13">
        <f t="shared" si="32"/>
        <v>0</v>
      </c>
      <c r="M41" s="13">
        <f t="shared" si="32"/>
        <v>0</v>
      </c>
      <c r="N41" s="13">
        <f t="shared" si="32"/>
        <v>0</v>
      </c>
      <c r="O41" s="13">
        <f t="shared" si="32"/>
        <v>0</v>
      </c>
      <c r="P41" s="13">
        <f t="shared" si="32"/>
        <v>0</v>
      </c>
      <c r="Q41" s="13">
        <f t="shared" si="32"/>
        <v>0</v>
      </c>
      <c r="R41" s="13">
        <f t="shared" si="32"/>
        <v>0</v>
      </c>
      <c r="S41" s="13">
        <f t="shared" si="32"/>
        <v>0</v>
      </c>
      <c r="T41" s="13">
        <f t="shared" si="32"/>
        <v>0</v>
      </c>
      <c r="U41" s="13">
        <f t="shared" si="32"/>
        <v>0</v>
      </c>
      <c r="V41" s="13" t="str">
        <f t="shared" si="32"/>
        <v>-</v>
      </c>
      <c r="W41" s="13" t="str">
        <f t="shared" si="32"/>
        <v>-</v>
      </c>
      <c r="X41" s="13" t="str">
        <f t="shared" si="32"/>
        <v>-</v>
      </c>
      <c r="Y41" s="13" t="str">
        <f t="shared" si="32"/>
        <v>-</v>
      </c>
      <c r="Z41" s="13" t="str">
        <f t="shared" si="32"/>
        <v>-</v>
      </c>
      <c r="AA41" s="13" t="str">
        <f t="shared" si="32"/>
        <v>-</v>
      </c>
      <c r="AB41" s="13" t="str">
        <f t="shared" si="32"/>
        <v>-</v>
      </c>
      <c r="AC41" s="4"/>
      <c r="AD41" s="10">
        <f t="shared" si="30"/>
        <v>0</v>
      </c>
      <c r="AE41" s="13">
        <f t="shared" si="30"/>
        <v>0</v>
      </c>
      <c r="AF41" s="13">
        <f t="shared" ref="AF41:BC41" si="33">IF(SUM(AF15:AF15)=0,"-",AF29/AF15)</f>
        <v>0</v>
      </c>
      <c r="AG41" s="13">
        <f t="shared" si="33"/>
        <v>0</v>
      </c>
      <c r="AH41" s="13">
        <f t="shared" si="33"/>
        <v>0</v>
      </c>
      <c r="AI41" s="13">
        <f t="shared" si="33"/>
        <v>0</v>
      </c>
      <c r="AJ41" s="13">
        <f t="shared" si="33"/>
        <v>0</v>
      </c>
      <c r="AK41" s="13">
        <f t="shared" si="33"/>
        <v>0</v>
      </c>
      <c r="AL41" s="13">
        <f t="shared" si="33"/>
        <v>0</v>
      </c>
      <c r="AM41" s="13">
        <f t="shared" si="33"/>
        <v>0</v>
      </c>
      <c r="AN41" s="13">
        <f t="shared" si="33"/>
        <v>0</v>
      </c>
      <c r="AO41" s="13">
        <f t="shared" si="33"/>
        <v>0</v>
      </c>
      <c r="AP41" s="13">
        <f t="shared" si="33"/>
        <v>0</v>
      </c>
      <c r="AQ41" s="13">
        <f t="shared" si="33"/>
        <v>0</v>
      </c>
      <c r="AR41" s="13">
        <f t="shared" si="33"/>
        <v>0</v>
      </c>
      <c r="AS41" s="13">
        <f t="shared" si="33"/>
        <v>0</v>
      </c>
      <c r="AT41" s="13">
        <f t="shared" si="33"/>
        <v>0</v>
      </c>
      <c r="AU41" s="13">
        <f t="shared" si="33"/>
        <v>0</v>
      </c>
      <c r="AV41" s="13">
        <f t="shared" si="33"/>
        <v>0</v>
      </c>
      <c r="AW41" s="13" t="str">
        <f t="shared" si="33"/>
        <v>-</v>
      </c>
      <c r="AX41" s="13" t="str">
        <f t="shared" si="33"/>
        <v>-</v>
      </c>
      <c r="AY41" s="13" t="str">
        <f t="shared" si="33"/>
        <v>-</v>
      </c>
      <c r="AZ41" s="13" t="str">
        <f t="shared" si="33"/>
        <v>-</v>
      </c>
      <c r="BA41" s="13" t="str">
        <f t="shared" si="33"/>
        <v>-</v>
      </c>
      <c r="BB41" s="13" t="str">
        <f t="shared" si="33"/>
        <v>-</v>
      </c>
      <c r="BC41" s="13" t="str">
        <f t="shared" si="33"/>
        <v>-</v>
      </c>
    </row>
    <row r="42" spans="2:56" ht="20" hidden="1" customHeight="1">
      <c r="B42" s="61" t="str">
        <f t="shared" si="28"/>
        <v xml:space="preserve"> Paper sector:</v>
      </c>
      <c r="C42" s="129">
        <f t="shared" si="16"/>
        <v>0</v>
      </c>
      <c r="D42" s="130">
        <f t="shared" si="16"/>
        <v>0</v>
      </c>
      <c r="E42" s="130">
        <f t="shared" ref="E42:AB42" si="34">IF(SUM(E16:E16)=0,"-",E30/E16)</f>
        <v>0</v>
      </c>
      <c r="F42" s="130">
        <f t="shared" si="34"/>
        <v>0</v>
      </c>
      <c r="G42" s="130">
        <f t="shared" si="34"/>
        <v>0</v>
      </c>
      <c r="H42" s="130">
        <f t="shared" si="34"/>
        <v>0</v>
      </c>
      <c r="I42" s="130">
        <f t="shared" si="34"/>
        <v>0</v>
      </c>
      <c r="J42" s="130">
        <f t="shared" si="34"/>
        <v>0</v>
      </c>
      <c r="K42" s="130">
        <f t="shared" si="34"/>
        <v>0</v>
      </c>
      <c r="L42" s="130">
        <f t="shared" si="34"/>
        <v>0</v>
      </c>
      <c r="M42" s="130">
        <f t="shared" si="34"/>
        <v>0</v>
      </c>
      <c r="N42" s="130">
        <f t="shared" si="34"/>
        <v>0</v>
      </c>
      <c r="O42" s="130">
        <f t="shared" si="34"/>
        <v>0</v>
      </c>
      <c r="P42" s="130" t="str">
        <f t="shared" si="34"/>
        <v>-</v>
      </c>
      <c r="Q42" s="130" t="str">
        <f t="shared" si="34"/>
        <v>-</v>
      </c>
      <c r="R42" s="130" t="str">
        <f t="shared" si="34"/>
        <v>-</v>
      </c>
      <c r="S42" s="130" t="str">
        <f t="shared" si="34"/>
        <v>-</v>
      </c>
      <c r="T42" s="130" t="str">
        <f t="shared" si="34"/>
        <v>-</v>
      </c>
      <c r="U42" s="130" t="str">
        <f t="shared" si="34"/>
        <v>-</v>
      </c>
      <c r="V42" s="130" t="str">
        <f t="shared" si="34"/>
        <v>-</v>
      </c>
      <c r="W42" s="130" t="str">
        <f t="shared" si="34"/>
        <v>-</v>
      </c>
      <c r="X42" s="130" t="str">
        <f t="shared" si="34"/>
        <v>-</v>
      </c>
      <c r="Y42" s="130" t="str">
        <f t="shared" si="34"/>
        <v>-</v>
      </c>
      <c r="Z42" s="130" t="str">
        <f t="shared" si="34"/>
        <v>-</v>
      </c>
      <c r="AA42" s="130" t="str">
        <f t="shared" si="34"/>
        <v>-</v>
      </c>
      <c r="AB42" s="130" t="str">
        <f t="shared" si="34"/>
        <v>-</v>
      </c>
      <c r="AC42" s="8"/>
      <c r="AD42" s="129">
        <f t="shared" si="30"/>
        <v>0</v>
      </c>
      <c r="AE42" s="130">
        <f t="shared" si="30"/>
        <v>0</v>
      </c>
      <c r="AF42" s="130">
        <f t="shared" ref="AF42:BC42" si="35">IF(SUM(AF16:AF16)=0,"-",AF30/AF16)</f>
        <v>0</v>
      </c>
      <c r="AG42" s="130">
        <f t="shared" si="35"/>
        <v>0</v>
      </c>
      <c r="AH42" s="130">
        <f t="shared" si="35"/>
        <v>0</v>
      </c>
      <c r="AI42" s="130">
        <f t="shared" si="35"/>
        <v>0</v>
      </c>
      <c r="AJ42" s="130">
        <f t="shared" si="35"/>
        <v>0</v>
      </c>
      <c r="AK42" s="130">
        <f t="shared" si="35"/>
        <v>0</v>
      </c>
      <c r="AL42" s="130">
        <f t="shared" si="35"/>
        <v>0</v>
      </c>
      <c r="AM42" s="130">
        <f t="shared" si="35"/>
        <v>0</v>
      </c>
      <c r="AN42" s="130">
        <f t="shared" si="35"/>
        <v>0</v>
      </c>
      <c r="AO42" s="130">
        <f t="shared" si="35"/>
        <v>0</v>
      </c>
      <c r="AP42" s="130">
        <f t="shared" si="35"/>
        <v>0</v>
      </c>
      <c r="AQ42" s="130" t="str">
        <f t="shared" si="35"/>
        <v>-</v>
      </c>
      <c r="AR42" s="130" t="str">
        <f t="shared" si="35"/>
        <v>-</v>
      </c>
      <c r="AS42" s="130" t="str">
        <f t="shared" si="35"/>
        <v>-</v>
      </c>
      <c r="AT42" s="130" t="str">
        <f t="shared" si="35"/>
        <v>-</v>
      </c>
      <c r="AU42" s="130" t="str">
        <f t="shared" si="35"/>
        <v>-</v>
      </c>
      <c r="AV42" s="130" t="str">
        <f t="shared" si="35"/>
        <v>-</v>
      </c>
      <c r="AW42" s="130" t="str">
        <f t="shared" si="35"/>
        <v>-</v>
      </c>
      <c r="AX42" s="130" t="str">
        <f t="shared" si="35"/>
        <v>-</v>
      </c>
      <c r="AY42" s="130" t="str">
        <f t="shared" si="35"/>
        <v>-</v>
      </c>
      <c r="AZ42" s="130" t="str">
        <f t="shared" si="35"/>
        <v>-</v>
      </c>
      <c r="BA42" s="130" t="str">
        <f t="shared" si="35"/>
        <v>-</v>
      </c>
      <c r="BB42" s="130" t="str">
        <f t="shared" si="35"/>
        <v>-</v>
      </c>
      <c r="BC42" s="130" t="str">
        <f t="shared" si="35"/>
        <v>-</v>
      </c>
    </row>
    <row r="43" spans="2:56" ht="13.5" hidden="1" thickTop="1" thickBot="1">
      <c r="B43" s="5" t="str">
        <f t="shared" si="28"/>
        <v>Wood chips &amp; residues</v>
      </c>
      <c r="C43" s="11">
        <f t="shared" si="16"/>
        <v>0</v>
      </c>
      <c r="D43" s="14">
        <f t="shared" si="16"/>
        <v>0</v>
      </c>
      <c r="E43" s="14">
        <f t="shared" ref="E43:AB43" si="36">IF(SUM(E17:E17)=0,"-",E31/E17)</f>
        <v>0</v>
      </c>
      <c r="F43" s="14">
        <f t="shared" si="36"/>
        <v>0</v>
      </c>
      <c r="G43" s="14">
        <f t="shared" si="36"/>
        <v>0</v>
      </c>
      <c r="H43" s="14">
        <f t="shared" si="36"/>
        <v>0</v>
      </c>
      <c r="I43" s="14">
        <f t="shared" si="36"/>
        <v>0</v>
      </c>
      <c r="J43" s="14">
        <f t="shared" si="36"/>
        <v>0</v>
      </c>
      <c r="K43" s="14">
        <f t="shared" si="36"/>
        <v>0</v>
      </c>
      <c r="L43" s="14">
        <f t="shared" si="36"/>
        <v>0</v>
      </c>
      <c r="M43" s="14">
        <f t="shared" si="36"/>
        <v>0</v>
      </c>
      <c r="N43" s="14">
        <f t="shared" si="36"/>
        <v>0</v>
      </c>
      <c r="O43" s="14">
        <f t="shared" si="36"/>
        <v>0</v>
      </c>
      <c r="P43" s="14" t="str">
        <f t="shared" si="36"/>
        <v>-</v>
      </c>
      <c r="Q43" s="14" t="str">
        <f t="shared" si="36"/>
        <v>-</v>
      </c>
      <c r="R43" s="14" t="str">
        <f t="shared" si="36"/>
        <v>-</v>
      </c>
      <c r="S43" s="14" t="str">
        <f t="shared" si="36"/>
        <v>-</v>
      </c>
      <c r="T43" s="14" t="str">
        <f t="shared" si="36"/>
        <v>-</v>
      </c>
      <c r="U43" s="14" t="str">
        <f t="shared" si="36"/>
        <v>-</v>
      </c>
      <c r="V43" s="14" t="str">
        <f t="shared" si="36"/>
        <v>-</v>
      </c>
      <c r="W43" s="14" t="str">
        <f t="shared" si="36"/>
        <v>-</v>
      </c>
      <c r="X43" s="14" t="str">
        <f t="shared" si="36"/>
        <v>-</v>
      </c>
      <c r="Y43" s="14" t="str">
        <f t="shared" si="36"/>
        <v>-</v>
      </c>
      <c r="Z43" s="14" t="str">
        <f t="shared" si="36"/>
        <v>-</v>
      </c>
      <c r="AA43" s="14" t="str">
        <f t="shared" si="36"/>
        <v>-</v>
      </c>
      <c r="AB43" s="14" t="str">
        <f t="shared" si="36"/>
        <v>-</v>
      </c>
      <c r="AC43" s="4"/>
      <c r="AD43" s="11">
        <f t="shared" ref="AD43:AE45" si="37">IF(SUM(AD17:AD17)=0,"-",AD31/AD17)</f>
        <v>0</v>
      </c>
      <c r="AE43" s="14">
        <f t="shared" si="37"/>
        <v>0</v>
      </c>
      <c r="AF43" s="14">
        <f t="shared" ref="AF43:BC43" si="38">IF(SUM(AF17:AF17)=0,"-",AF31/AF17)</f>
        <v>0</v>
      </c>
      <c r="AG43" s="14">
        <f t="shared" si="38"/>
        <v>0</v>
      </c>
      <c r="AH43" s="14">
        <f t="shared" si="38"/>
        <v>0</v>
      </c>
      <c r="AI43" s="14">
        <f t="shared" si="38"/>
        <v>0</v>
      </c>
      <c r="AJ43" s="14">
        <f t="shared" si="38"/>
        <v>0</v>
      </c>
      <c r="AK43" s="14">
        <f t="shared" si="38"/>
        <v>0</v>
      </c>
      <c r="AL43" s="14">
        <f t="shared" si="38"/>
        <v>0</v>
      </c>
      <c r="AM43" s="14">
        <f t="shared" si="38"/>
        <v>0</v>
      </c>
      <c r="AN43" s="14">
        <f t="shared" si="38"/>
        <v>0</v>
      </c>
      <c r="AO43" s="14">
        <f t="shared" si="38"/>
        <v>0</v>
      </c>
      <c r="AP43" s="14">
        <f t="shared" si="38"/>
        <v>0</v>
      </c>
      <c r="AQ43" s="14" t="str">
        <f t="shared" si="38"/>
        <v>-</v>
      </c>
      <c r="AR43" s="14" t="str">
        <f t="shared" si="38"/>
        <v>-</v>
      </c>
      <c r="AS43" s="14" t="str">
        <f t="shared" si="38"/>
        <v>-</v>
      </c>
      <c r="AT43" s="14" t="str">
        <f t="shared" si="38"/>
        <v>-</v>
      </c>
      <c r="AU43" s="14" t="str">
        <f t="shared" si="38"/>
        <v>-</v>
      </c>
      <c r="AV43" s="14" t="str">
        <f t="shared" si="38"/>
        <v>-</v>
      </c>
      <c r="AW43" s="14" t="str">
        <f t="shared" si="38"/>
        <v>-</v>
      </c>
      <c r="AX43" s="14" t="str">
        <f t="shared" si="38"/>
        <v>-</v>
      </c>
      <c r="AY43" s="14" t="str">
        <f t="shared" si="38"/>
        <v>-</v>
      </c>
      <c r="AZ43" s="14" t="str">
        <f t="shared" si="38"/>
        <v>-</v>
      </c>
      <c r="BA43" s="14" t="str">
        <f t="shared" si="38"/>
        <v>-</v>
      </c>
      <c r="BB43" s="14" t="str">
        <f t="shared" si="38"/>
        <v>-</v>
      </c>
      <c r="BC43" s="14" t="str">
        <f t="shared" si="38"/>
        <v>-</v>
      </c>
    </row>
    <row r="44" spans="2:56" ht="13.5" hidden="1" thickTop="1" thickBot="1">
      <c r="B44" s="5" t="str">
        <f t="shared" si="28"/>
        <v xml:space="preserve">Wood-based pulp </v>
      </c>
      <c r="C44" s="11" t="str">
        <f t="shared" si="16"/>
        <v>-</v>
      </c>
      <c r="D44" s="14" t="str">
        <f t="shared" si="16"/>
        <v>-</v>
      </c>
      <c r="E44" s="14" t="str">
        <f t="shared" ref="E44:AB44" si="39">IF(SUM(E18:E18)=0,"-",E32/E18)</f>
        <v>-</v>
      </c>
      <c r="F44" s="14" t="str">
        <f t="shared" si="39"/>
        <v>-</v>
      </c>
      <c r="G44" s="14" t="str">
        <f t="shared" si="39"/>
        <v>-</v>
      </c>
      <c r="H44" s="14" t="str">
        <f t="shared" si="39"/>
        <v>-</v>
      </c>
      <c r="I44" s="14" t="str">
        <f t="shared" si="39"/>
        <v>-</v>
      </c>
      <c r="J44" s="14" t="str">
        <f t="shared" si="39"/>
        <v>-</v>
      </c>
      <c r="K44" s="14" t="str">
        <f t="shared" si="39"/>
        <v>-</v>
      </c>
      <c r="L44" s="14" t="str">
        <f t="shared" si="39"/>
        <v>-</v>
      </c>
      <c r="M44" s="14" t="str">
        <f t="shared" si="39"/>
        <v>-</v>
      </c>
      <c r="N44" s="14" t="str">
        <f t="shared" si="39"/>
        <v>-</v>
      </c>
      <c r="O44" s="14" t="str">
        <f t="shared" si="39"/>
        <v>-</v>
      </c>
      <c r="P44" s="14" t="str">
        <f t="shared" si="39"/>
        <v>-</v>
      </c>
      <c r="Q44" s="14" t="str">
        <f t="shared" si="39"/>
        <v>-</v>
      </c>
      <c r="R44" s="14" t="str">
        <f t="shared" si="39"/>
        <v>-</v>
      </c>
      <c r="S44" s="14" t="str">
        <f t="shared" si="39"/>
        <v>-</v>
      </c>
      <c r="T44" s="14" t="str">
        <f t="shared" si="39"/>
        <v>-</v>
      </c>
      <c r="U44" s="14" t="str">
        <f t="shared" si="39"/>
        <v>-</v>
      </c>
      <c r="V44" s="14" t="str">
        <f t="shared" si="39"/>
        <v>-</v>
      </c>
      <c r="W44" s="14" t="str">
        <f t="shared" si="39"/>
        <v>-</v>
      </c>
      <c r="X44" s="14" t="str">
        <f t="shared" si="39"/>
        <v>-</v>
      </c>
      <c r="Y44" s="14" t="str">
        <f t="shared" si="39"/>
        <v>-</v>
      </c>
      <c r="Z44" s="14" t="str">
        <f t="shared" si="39"/>
        <v>-</v>
      </c>
      <c r="AA44" s="14" t="str">
        <f t="shared" si="39"/>
        <v>-</v>
      </c>
      <c r="AB44" s="14" t="str">
        <f t="shared" si="39"/>
        <v>-</v>
      </c>
      <c r="AC44" s="4"/>
      <c r="AD44" s="11" t="str">
        <f t="shared" si="37"/>
        <v>-</v>
      </c>
      <c r="AE44" s="14" t="str">
        <f t="shared" si="37"/>
        <v>-</v>
      </c>
      <c r="AF44" s="14" t="str">
        <f t="shared" ref="AF44:BC44" si="40">IF(SUM(AF18:AF18)=0,"-",AF32/AF18)</f>
        <v>-</v>
      </c>
      <c r="AG44" s="14" t="str">
        <f t="shared" si="40"/>
        <v>-</v>
      </c>
      <c r="AH44" s="14" t="str">
        <f t="shared" si="40"/>
        <v>-</v>
      </c>
      <c r="AI44" s="14" t="str">
        <f t="shared" si="40"/>
        <v>-</v>
      </c>
      <c r="AJ44" s="14" t="str">
        <f t="shared" si="40"/>
        <v>-</v>
      </c>
      <c r="AK44" s="14" t="str">
        <f t="shared" si="40"/>
        <v>-</v>
      </c>
      <c r="AL44" s="14" t="str">
        <f t="shared" si="40"/>
        <v>-</v>
      </c>
      <c r="AM44" s="14" t="str">
        <f t="shared" si="40"/>
        <v>-</v>
      </c>
      <c r="AN44" s="14" t="str">
        <f t="shared" si="40"/>
        <v>-</v>
      </c>
      <c r="AO44" s="14" t="str">
        <f t="shared" si="40"/>
        <v>-</v>
      </c>
      <c r="AP44" s="14" t="str">
        <f t="shared" si="40"/>
        <v>-</v>
      </c>
      <c r="AQ44" s="14" t="str">
        <f t="shared" si="40"/>
        <v>-</v>
      </c>
      <c r="AR44" s="14" t="str">
        <f t="shared" si="40"/>
        <v>-</v>
      </c>
      <c r="AS44" s="14" t="str">
        <f t="shared" si="40"/>
        <v>-</v>
      </c>
      <c r="AT44" s="14" t="str">
        <f t="shared" si="40"/>
        <v>-</v>
      </c>
      <c r="AU44" s="14" t="str">
        <f t="shared" si="40"/>
        <v>-</v>
      </c>
      <c r="AV44" s="14" t="str">
        <f t="shared" si="40"/>
        <v>-</v>
      </c>
      <c r="AW44" s="14" t="str">
        <f t="shared" si="40"/>
        <v>-</v>
      </c>
      <c r="AX44" s="14" t="str">
        <f t="shared" si="40"/>
        <v>-</v>
      </c>
      <c r="AY44" s="14" t="str">
        <f t="shared" si="40"/>
        <v>-</v>
      </c>
      <c r="AZ44" s="14" t="str">
        <f t="shared" si="40"/>
        <v>-</v>
      </c>
      <c r="BA44" s="14" t="str">
        <f t="shared" si="40"/>
        <v>-</v>
      </c>
      <c r="BB44" s="14" t="str">
        <f t="shared" si="40"/>
        <v>-</v>
      </c>
      <c r="BC44" s="14" t="str">
        <f t="shared" si="40"/>
        <v>-</v>
      </c>
    </row>
    <row r="45" spans="2:56" ht="13.5" hidden="1" thickTop="1" thickBot="1">
      <c r="B45" s="6" t="str">
        <f t="shared" si="28"/>
        <v xml:space="preserve">Paper </v>
      </c>
      <c r="C45" s="12" t="str">
        <f t="shared" si="16"/>
        <v>-</v>
      </c>
      <c r="D45" s="15" t="str">
        <f t="shared" si="16"/>
        <v>-</v>
      </c>
      <c r="E45" s="15" t="str">
        <f t="shared" ref="E45:AB45" si="41">IF(SUM(E19:E19)=0,"-",E33/E19)</f>
        <v>-</v>
      </c>
      <c r="F45" s="15" t="str">
        <f t="shared" si="41"/>
        <v>-</v>
      </c>
      <c r="G45" s="15" t="str">
        <f t="shared" si="41"/>
        <v>-</v>
      </c>
      <c r="H45" s="15" t="str">
        <f t="shared" si="41"/>
        <v>-</v>
      </c>
      <c r="I45" s="15" t="str">
        <f t="shared" si="41"/>
        <v>-</v>
      </c>
      <c r="J45" s="15" t="str">
        <f t="shared" si="41"/>
        <v>-</v>
      </c>
      <c r="K45" s="15" t="str">
        <f t="shared" si="41"/>
        <v>-</v>
      </c>
      <c r="L45" s="15" t="str">
        <f t="shared" si="41"/>
        <v>-</v>
      </c>
      <c r="M45" s="15" t="str">
        <f t="shared" si="41"/>
        <v>-</v>
      </c>
      <c r="N45" s="15" t="str">
        <f t="shared" si="41"/>
        <v>-</v>
      </c>
      <c r="O45" s="15" t="str">
        <f t="shared" si="41"/>
        <v>-</v>
      </c>
      <c r="P45" s="15" t="str">
        <f t="shared" si="41"/>
        <v>-</v>
      </c>
      <c r="Q45" s="15" t="str">
        <f t="shared" si="41"/>
        <v>-</v>
      </c>
      <c r="R45" s="15" t="str">
        <f t="shared" si="41"/>
        <v>-</v>
      </c>
      <c r="S45" s="15" t="str">
        <f t="shared" si="41"/>
        <v>-</v>
      </c>
      <c r="T45" s="15" t="str">
        <f t="shared" si="41"/>
        <v>-</v>
      </c>
      <c r="U45" s="15" t="str">
        <f t="shared" si="41"/>
        <v>-</v>
      </c>
      <c r="V45" s="15" t="str">
        <f t="shared" si="41"/>
        <v>-</v>
      </c>
      <c r="W45" s="15" t="str">
        <f t="shared" si="41"/>
        <v>-</v>
      </c>
      <c r="X45" s="15" t="str">
        <f t="shared" si="41"/>
        <v>-</v>
      </c>
      <c r="Y45" s="15" t="str">
        <f t="shared" si="41"/>
        <v>-</v>
      </c>
      <c r="Z45" s="15" t="str">
        <f t="shared" si="41"/>
        <v>-</v>
      </c>
      <c r="AA45" s="15" t="str">
        <f t="shared" si="41"/>
        <v>-</v>
      </c>
      <c r="AB45" s="15" t="str">
        <f t="shared" si="41"/>
        <v>-</v>
      </c>
      <c r="AC45" s="3"/>
      <c r="AD45" s="12" t="str">
        <f t="shared" si="37"/>
        <v>-</v>
      </c>
      <c r="AE45" s="15" t="str">
        <f t="shared" si="37"/>
        <v>-</v>
      </c>
      <c r="AF45" s="15" t="str">
        <f t="shared" ref="AF45:BC45" si="42">IF(SUM(AF19:AF19)=0,"-",AF33/AF19)</f>
        <v>-</v>
      </c>
      <c r="AG45" s="15" t="str">
        <f t="shared" si="42"/>
        <v>-</v>
      </c>
      <c r="AH45" s="15" t="str">
        <f t="shared" si="42"/>
        <v>-</v>
      </c>
      <c r="AI45" s="15" t="str">
        <f t="shared" si="42"/>
        <v>-</v>
      </c>
      <c r="AJ45" s="15" t="str">
        <f t="shared" si="42"/>
        <v>-</v>
      </c>
      <c r="AK45" s="15" t="str">
        <f t="shared" si="42"/>
        <v>-</v>
      </c>
      <c r="AL45" s="15" t="str">
        <f t="shared" si="42"/>
        <v>-</v>
      </c>
      <c r="AM45" s="15" t="str">
        <f t="shared" si="42"/>
        <v>-</v>
      </c>
      <c r="AN45" s="15" t="str">
        <f t="shared" si="42"/>
        <v>-</v>
      </c>
      <c r="AO45" s="15" t="str">
        <f t="shared" si="42"/>
        <v>-</v>
      </c>
      <c r="AP45" s="15" t="str">
        <f t="shared" si="42"/>
        <v>-</v>
      </c>
      <c r="AQ45" s="15" t="str">
        <f t="shared" si="42"/>
        <v>-</v>
      </c>
      <c r="AR45" s="15" t="str">
        <f t="shared" si="42"/>
        <v>-</v>
      </c>
      <c r="AS45" s="15" t="str">
        <f t="shared" si="42"/>
        <v>-</v>
      </c>
      <c r="AT45" s="15" t="str">
        <f t="shared" si="42"/>
        <v>-</v>
      </c>
      <c r="AU45" s="15" t="str">
        <f t="shared" si="42"/>
        <v>-</v>
      </c>
      <c r="AV45" s="15" t="str">
        <f t="shared" si="42"/>
        <v>-</v>
      </c>
      <c r="AW45" s="15" t="str">
        <f t="shared" si="42"/>
        <v>-</v>
      </c>
      <c r="AX45" s="15" t="str">
        <f t="shared" si="42"/>
        <v>-</v>
      </c>
      <c r="AY45" s="15" t="str">
        <f t="shared" si="42"/>
        <v>-</v>
      </c>
      <c r="AZ45" s="15" t="str">
        <f t="shared" si="42"/>
        <v>-</v>
      </c>
      <c r="BA45" s="15" t="str">
        <f t="shared" si="42"/>
        <v>-</v>
      </c>
      <c r="BB45" s="15" t="str">
        <f t="shared" si="42"/>
        <v>-</v>
      </c>
      <c r="BC45" s="15" t="str">
        <f t="shared" si="42"/>
        <v>-</v>
      </c>
    </row>
    <row r="46" spans="2:56" ht="5.15" customHeight="1" thickTop="1">
      <c r="AC46" s="131"/>
    </row>
  </sheetData>
  <mergeCells count="12">
    <mergeCell ref="B3:B4"/>
    <mergeCell ref="C2:BC2"/>
    <mergeCell ref="AD3:BC3"/>
    <mergeCell ref="AD4:BC4"/>
    <mergeCell ref="C34:L34"/>
    <mergeCell ref="AD34:AM34"/>
    <mergeCell ref="C3:AB3"/>
    <mergeCell ref="C4:AB4"/>
    <mergeCell ref="AD6:BC6"/>
    <mergeCell ref="AD20:BC20"/>
    <mergeCell ref="C6:AB6"/>
    <mergeCell ref="C20:AB20"/>
  </mergeCells>
  <phoneticPr fontId="1" type="noConversion"/>
  <pageMargins left="0.75" right="0.75" top="1" bottom="1" header="0.5" footer="0.5"/>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40"/>
  <sheetViews>
    <sheetView workbookViewId="0">
      <pane xSplit="2" ySplit="6" topLeftCell="C7" activePane="bottomRight" state="frozen"/>
      <selection activeCell="AU12" sqref="AU12"/>
      <selection pane="topRight" activeCell="AU12" sqref="AU12"/>
      <selection pane="bottomLeft" activeCell="AU12" sqref="AU12"/>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55" width="5.7265625" style="67" customWidth="1"/>
  </cols>
  <sheetData>
    <row r="1" spans="1:56" ht="9" customHeight="1" thickBot="1">
      <c r="A1" s="20">
        <v>1</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07" t="s">
        <v>6</v>
      </c>
      <c r="D3" s="208"/>
      <c r="E3" s="208"/>
      <c r="F3" s="208"/>
      <c r="G3" s="208"/>
      <c r="H3" s="208"/>
      <c r="I3" s="208"/>
      <c r="J3" s="208"/>
      <c r="K3" s="208"/>
      <c r="L3" s="208"/>
      <c r="M3" s="208"/>
      <c r="N3" s="208"/>
      <c r="O3" s="208"/>
      <c r="P3" s="208"/>
      <c r="Q3" s="208"/>
      <c r="R3" s="208"/>
      <c r="S3" s="208"/>
      <c r="T3" s="208"/>
      <c r="U3" s="208"/>
      <c r="V3" s="208"/>
      <c r="W3" s="208"/>
      <c r="X3" s="208"/>
      <c r="Y3" s="208"/>
      <c r="Z3" s="208"/>
      <c r="AA3" s="208"/>
      <c r="AB3" s="209"/>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4</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6"/>
    </row>
    <row r="6" spans="1:56" ht="20" customHeight="1" thickTop="1" thickBot="1">
      <c r="B6" s="43" t="s">
        <v>15</v>
      </c>
      <c r="C6" s="78">
        <f>1/$A$1*[1]CoreVPAExp!BC$263</f>
        <v>1.7770732432885719</v>
      </c>
      <c r="D6" s="52">
        <f>1/$A$1*[1]CoreVPAExp!BC$263</f>
        <v>1.7770732432885719</v>
      </c>
      <c r="E6" s="52">
        <f>1/$A$1*[1]CoreVPAExp!BD$263</f>
        <v>2.0652050638038886</v>
      </c>
      <c r="F6" s="52">
        <f>1/$A$1*[1]CoreVPAExp!BE$263</f>
        <v>2.2930273272138839</v>
      </c>
      <c r="G6" s="52">
        <f>1/$A$1*[1]CoreVPAExp!BF$263</f>
        <v>2.4281809619947525</v>
      </c>
      <c r="H6" s="52">
        <f>1/$A$1*[1]CoreVPAExp!BG$263</f>
        <v>2.6270460523846673</v>
      </c>
      <c r="I6" s="52">
        <f>1/$A$1*[1]CoreVPAExp!BH$263</f>
        <v>2.6532214959663323</v>
      </c>
      <c r="J6" s="52">
        <f>1/$A$1*[1]CoreVPAExp!BI$263</f>
        <v>2.9502014187818455</v>
      </c>
      <c r="K6" s="52">
        <f>1/$A$1*[1]CoreVPAExp!BJ$263</f>
        <v>2.7602095729933973</v>
      </c>
      <c r="L6" s="52">
        <f>1/$A$1*[1]CoreVPAExp!BK$263</f>
        <v>2.0306720848297775</v>
      </c>
      <c r="M6" s="52">
        <f>1/$A$1*[1]CoreVPAExp!BL$263</f>
        <v>2.906945984275239</v>
      </c>
      <c r="N6" s="52">
        <f>1/$A$1*[1]CoreVPAExp!BM$263</f>
        <v>3.4802519735610433</v>
      </c>
      <c r="O6" s="52">
        <f>1/$A$1*[1]CoreVPAExp!BN$263</f>
        <v>3.1230341370232009</v>
      </c>
      <c r="P6" s="52">
        <f>1/$A$1*[1]CoreVPAExp!BO$263</f>
        <v>3.2196733675822493</v>
      </c>
      <c r="Q6" s="52">
        <f>1/$A$1*[1]CoreVPAExp!BP$263</f>
        <v>4.0246794026032218</v>
      </c>
      <c r="R6" s="52">
        <f>1/$A$1*[1]CoreVPAExp!BQ$263</f>
        <v>3.752227328100485</v>
      </c>
      <c r="S6" s="52">
        <f>1/$A$1*[1]CoreVPAExp!BR$263</f>
        <v>3.819143235002437</v>
      </c>
      <c r="T6" s="52">
        <f>1/$A$1*[1]CoreVPAExp!BS$263</f>
        <v>2.9870798423077787</v>
      </c>
      <c r="U6" s="175">
        <f>1/$A$1*[1]CoreVPAExp!BT$263</f>
        <v>3.1987680899659994</v>
      </c>
      <c r="V6" s="52">
        <f>1/$A$1*[1]CoreVPAExp!BU$263</f>
        <v>1.2281360000000001E-4</v>
      </c>
      <c r="W6" s="52">
        <f>1/$A$1*[1]CoreVPAExp!BV$263</f>
        <v>1.2281360000000001E-4</v>
      </c>
      <c r="X6" s="52">
        <f>1/$A$1*[1]CoreVPAExp!BW$263</f>
        <v>1.2281360000000001E-4</v>
      </c>
      <c r="Y6" s="52">
        <f>1/$A$1*[1]CoreVPAExp!BX$263</f>
        <v>1.2281360000000001E-4</v>
      </c>
      <c r="Z6" s="52">
        <f>1/$A$1*[1]CoreVPAExp!BY$263</f>
        <v>1.2281360000000001E-4</v>
      </c>
      <c r="AA6" s="52">
        <f>1/$A$1*[1]CoreVPAExp!BZ$263</f>
        <v>1.2281360000000001E-4</v>
      </c>
      <c r="AB6" s="52">
        <f>1/$A$1*[1]CoreVPAExp!CA$263</f>
        <v>1.2281360000000001E-4</v>
      </c>
      <c r="AC6" s="51"/>
      <c r="AD6" s="90">
        <f>[1]CoreVPAExp!CB$263</f>
        <v>268.32881789203304</v>
      </c>
      <c r="AE6" s="91">
        <f>[1]CoreVPAExp!CC$263</f>
        <v>202.1443866004561</v>
      </c>
      <c r="AF6" s="91">
        <f>[1]CoreVPAExp!CD$263</f>
        <v>229.59749761555628</v>
      </c>
      <c r="AG6" s="91">
        <f>[1]CoreVPAExp!CE$263</f>
        <v>269.66941964729205</v>
      </c>
      <c r="AH6" s="91">
        <f>[1]CoreVPAExp!CF$263</f>
        <v>358.44231952239056</v>
      </c>
      <c r="AI6" s="91">
        <f>[1]CoreVPAExp!CG$263</f>
        <v>404.29767501751621</v>
      </c>
      <c r="AJ6" s="91">
        <f>[1]CoreVPAExp!CH$263</f>
        <v>465.70235973323855</v>
      </c>
      <c r="AK6" s="91">
        <f>[1]CoreVPAExp!CI$263</f>
        <v>563.13742072714115</v>
      </c>
      <c r="AL6" s="91">
        <f>[1]CoreVPAExp!CJ$263</f>
        <v>555.73256173931338</v>
      </c>
      <c r="AM6" s="91">
        <f>[1]CoreVPAExp!CK$263</f>
        <v>365.70529882638192</v>
      </c>
      <c r="AN6" s="91">
        <f>[1]CoreVPAExp!CL$263</f>
        <v>608.55739232589531</v>
      </c>
      <c r="AO6" s="91">
        <f>[1]CoreVPAExp!CM$263</f>
        <v>771.55639936048794</v>
      </c>
      <c r="AP6" s="91">
        <f>[1]CoreVPAExp!CN$263</f>
        <v>674.26081688726549</v>
      </c>
      <c r="AQ6" s="91">
        <f>[1]CoreVPAExp!CO$263</f>
        <v>764.65886693669529</v>
      </c>
      <c r="AR6" s="91">
        <f>[1]CoreVPAExp!CP$263</f>
        <v>989.39185988419501</v>
      </c>
      <c r="AS6" s="91">
        <f>[1]CoreVPAExp!CQ$263</f>
        <v>843.18509795150612</v>
      </c>
      <c r="AT6" s="91">
        <f>[1]CoreVPAExp!CR$263</f>
        <v>723.32176530072479</v>
      </c>
      <c r="AU6" s="91">
        <f>[1]CoreVPAExp!CS$263</f>
        <v>722.3105429000816</v>
      </c>
      <c r="AV6" s="170">
        <f>[1]CoreVPAExp!CT$263</f>
        <v>891.20267374953914</v>
      </c>
      <c r="AW6" s="91">
        <f>[1]CoreVPAExp!CU$263</f>
        <v>0</v>
      </c>
      <c r="AX6" s="91">
        <f>[1]CoreVPAExp!CV$263</f>
        <v>0</v>
      </c>
      <c r="AY6" s="91">
        <f>[1]CoreVPAExp!CW$263</f>
        <v>0</v>
      </c>
      <c r="AZ6" s="91">
        <f>[1]CoreVPAExp!CX$263</f>
        <v>0</v>
      </c>
      <c r="BA6" s="91">
        <f>[1]CoreVPAExp!CY$263</f>
        <v>0</v>
      </c>
      <c r="BB6" s="91">
        <f>[1]CoreVPAExp!CZ$263</f>
        <v>0</v>
      </c>
      <c r="BC6" s="91">
        <f>[1]CoreVPAExp!DA$263</f>
        <v>0</v>
      </c>
      <c r="BD6" s="146"/>
    </row>
    <row r="7" spans="1:56" ht="17.149999999999999" customHeight="1" thickTop="1">
      <c r="B7" s="72" t="s">
        <v>55</v>
      </c>
      <c r="C7" s="73">
        <f>1/$A$1*[1]CoreVPAExp!BC$266</f>
        <v>4.4206680000000003E-5</v>
      </c>
      <c r="D7" s="74">
        <f>1/$A$1*[1]CoreVPAExp!BC$266</f>
        <v>4.4206680000000003E-5</v>
      </c>
      <c r="E7" s="74">
        <f>1/$A$1*[1]CoreVPAExp!BD$266</f>
        <v>7.2320220000000014E-5</v>
      </c>
      <c r="F7" s="74">
        <f>1/$A$1*[1]CoreVPAExp!BE$266</f>
        <v>4.5864E-5</v>
      </c>
      <c r="G7" s="74">
        <f>1/$A$1*[1]CoreVPAExp!BF$266</f>
        <v>0</v>
      </c>
      <c r="H7" s="74">
        <f>1/$A$1*[1]CoreVPAExp!BG$266</f>
        <v>8.2810000000000002E-4</v>
      </c>
      <c r="I7" s="74">
        <f>1/$A$1*[1]CoreVPAExp!BH$266</f>
        <v>1.4480059999999999E-5</v>
      </c>
      <c r="J7" s="74">
        <f>1/$A$1*[1]CoreVPAExp!BI$266</f>
        <v>0</v>
      </c>
      <c r="K7" s="74">
        <f>1/$A$1*[1]CoreVPAExp!BJ$266</f>
        <v>0</v>
      </c>
      <c r="L7" s="74">
        <f>1/$A$1*[1]CoreVPAExp!BK$266</f>
        <v>0</v>
      </c>
      <c r="M7" s="74">
        <f>1/$A$1*[1]CoreVPAExp!BL$266</f>
        <v>0</v>
      </c>
      <c r="N7" s="74">
        <f>1/$A$1*[1]CoreVPAExp!BM$266</f>
        <v>0</v>
      </c>
      <c r="O7" s="74">
        <f>1/$A$1*[1]CoreVPAExp!BN$266</f>
        <v>0</v>
      </c>
      <c r="P7" s="74">
        <f>1/$A$1*[1]CoreVPAExp!BO$266</f>
        <v>0</v>
      </c>
      <c r="Q7" s="74">
        <f>1/$A$1*[1]CoreVPAExp!BP$266</f>
        <v>0</v>
      </c>
      <c r="R7" s="74">
        <f>1/$A$1*[1]CoreVPAExp!BQ$266</f>
        <v>0</v>
      </c>
      <c r="S7" s="74">
        <f>1/$A$1*[1]CoreVPAExp!BR$266</f>
        <v>0</v>
      </c>
      <c r="T7" s="74">
        <f>1/$A$1*[1]CoreVPAExp!BS$266</f>
        <v>0</v>
      </c>
      <c r="U7" s="74">
        <f>1/$A$1*[1]CoreVPAExp!BT$266</f>
        <v>0</v>
      </c>
      <c r="V7" s="74">
        <f>1/$A$1*[1]CoreVPAExp!BU$266</f>
        <v>0</v>
      </c>
      <c r="W7" s="74">
        <f>1/$A$1*[1]CoreVPAExp!BV$266</f>
        <v>0</v>
      </c>
      <c r="X7" s="74">
        <f>1/$A$1*[1]CoreVPAExp!BW$266</f>
        <v>0</v>
      </c>
      <c r="Y7" s="74">
        <f>1/$A$1*[1]CoreVPAExp!BX$266</f>
        <v>0</v>
      </c>
      <c r="Z7" s="74">
        <f>1/$A$1*[1]CoreVPAExp!BY$266</f>
        <v>0</v>
      </c>
      <c r="AA7" s="74">
        <f>1/$A$1*[1]CoreVPAExp!BZ$266</f>
        <v>0</v>
      </c>
      <c r="AB7" s="74">
        <f>1/$A$1*[1]CoreVPAExp!CA$266</f>
        <v>0</v>
      </c>
      <c r="AC7" s="137"/>
      <c r="AD7" s="92">
        <f>[1]CoreVPAExp!CB$266</f>
        <v>4.9162999999999998E-2</v>
      </c>
      <c r="AE7" s="93">
        <f>[1]CoreVPAExp!CC$266</f>
        <v>4.6979999999999999E-3</v>
      </c>
      <c r="AF7" s="93">
        <f>[1]CoreVPAExp!CD$266</f>
        <v>2.9957999999999999E-2</v>
      </c>
      <c r="AG7" s="93">
        <f>[1]CoreVPAExp!CE$266</f>
        <v>9.9469999999999992E-3</v>
      </c>
      <c r="AH7" s="93">
        <f>[1]CoreVPAExp!CF$266</f>
        <v>0</v>
      </c>
      <c r="AI7" s="93">
        <f>[1]CoreVPAExp!CG$266</f>
        <v>9.0118999999999991E-2</v>
      </c>
      <c r="AJ7" s="93">
        <f>[1]CoreVPAExp!CH$266</f>
        <v>2.4159E-2</v>
      </c>
      <c r="AK7" s="93">
        <f>[1]CoreVPAExp!CI$266</f>
        <v>0</v>
      </c>
      <c r="AL7" s="93">
        <f>[1]CoreVPAExp!CJ$266</f>
        <v>0</v>
      </c>
      <c r="AM7" s="93">
        <f>[1]CoreVPAExp!CK$266</f>
        <v>0</v>
      </c>
      <c r="AN7" s="93">
        <f>[1]CoreVPAExp!CL$266</f>
        <v>0</v>
      </c>
      <c r="AO7" s="93">
        <f>[1]CoreVPAExp!CM$266</f>
        <v>0</v>
      </c>
      <c r="AP7" s="93">
        <f>[1]CoreVPAExp!CN$266</f>
        <v>0</v>
      </c>
      <c r="AQ7" s="93">
        <f>[1]CoreVPAExp!CO$266</f>
        <v>0</v>
      </c>
      <c r="AR7" s="93">
        <f>[1]CoreVPAExp!CP$266</f>
        <v>0</v>
      </c>
      <c r="AS7" s="93">
        <f>[1]CoreVPAExp!CQ$266</f>
        <v>0</v>
      </c>
      <c r="AT7" s="93">
        <f>[1]CoreVPAExp!CR$266</f>
        <v>0</v>
      </c>
      <c r="AU7" s="93">
        <f>[1]CoreVPAExp!CS$266</f>
        <v>0</v>
      </c>
      <c r="AV7" s="93">
        <f>[1]CoreVPAExp!CT$266</f>
        <v>0</v>
      </c>
      <c r="AW7" s="93">
        <f>[1]CoreVPAExp!CU$266</f>
        <v>0</v>
      </c>
      <c r="AX7" s="93">
        <f>[1]CoreVPAExp!CV$266</f>
        <v>0</v>
      </c>
      <c r="AY7" s="93">
        <f>[1]CoreVPAExp!CW$266</f>
        <v>0</v>
      </c>
      <c r="AZ7" s="93">
        <f>[1]CoreVPAExp!CX$266</f>
        <v>0</v>
      </c>
      <c r="BA7" s="93">
        <f>[1]CoreVPAExp!CY$266</f>
        <v>0</v>
      </c>
      <c r="BB7" s="93">
        <f>[1]CoreVPAExp!CZ$266</f>
        <v>0</v>
      </c>
      <c r="BC7" s="93">
        <f>[1]CoreVPAExp!DA$266</f>
        <v>0</v>
      </c>
      <c r="BD7" s="146"/>
    </row>
    <row r="8" spans="1:56" ht="17.149999999999999" customHeight="1">
      <c r="B8" s="75" t="s">
        <v>56</v>
      </c>
      <c r="C8" s="76">
        <f>1/$A$1*[1]CoreVPAExp!BC$268</f>
        <v>1.0173799999999999E-4</v>
      </c>
      <c r="D8" s="77">
        <f>1/$A$1*[1]CoreVPAExp!BC$268</f>
        <v>1.0173799999999999E-4</v>
      </c>
      <c r="E8" s="77">
        <f>1/$A$1*[1]CoreVPAExp!BD$268</f>
        <v>9.4188640000000004E-5</v>
      </c>
      <c r="F8" s="77">
        <f>1/$A$1*[1]CoreVPAExp!BE$268</f>
        <v>9.9281000000000014E-5</v>
      </c>
      <c r="G8" s="77">
        <f>1/$A$1*[1]CoreVPAExp!BF$268</f>
        <v>3.7674000000000001E-6</v>
      </c>
      <c r="H8" s="77">
        <f>1/$A$1*[1]CoreVPAExp!BG$268</f>
        <v>7.8259999999999999E-5</v>
      </c>
      <c r="I8" s="77">
        <f>1/$A$1*[1]CoreVPAExp!BH$268</f>
        <v>1.6107484000000001E-4</v>
      </c>
      <c r="J8" s="77">
        <f>1/$A$1*[1]CoreVPAExp!BI$268</f>
        <v>5.1324000000000009E-4</v>
      </c>
      <c r="K8" s="77">
        <f>1/$A$1*[1]CoreVPAExp!BJ$268</f>
        <v>5.3562599999999998E-3</v>
      </c>
      <c r="L8" s="77">
        <f>1/$A$1*[1]CoreVPAExp!BK$268</f>
        <v>2.2873109200000005E-3</v>
      </c>
      <c r="M8" s="77">
        <f>1/$A$1*[1]CoreVPAExp!BL$268</f>
        <v>2.2283727999999997E-4</v>
      </c>
      <c r="N8" s="77">
        <f>1/$A$1*[1]CoreVPAExp!BM$268</f>
        <v>1.69907066E-3</v>
      </c>
      <c r="O8" s="77">
        <f>1/$A$1*[1]CoreVPAExp!BN$268</f>
        <v>7.8296400000000006E-3</v>
      </c>
      <c r="P8" s="77">
        <f>1/$A$1*[1]CoreVPAExp!BO$268</f>
        <v>3.4798400000000001E-3</v>
      </c>
      <c r="Q8" s="77">
        <f>1/$A$1*[1]CoreVPAExp!BP$268</f>
        <v>4.0039999999999996E-5</v>
      </c>
      <c r="R8" s="77">
        <f>1/$A$1*[1]CoreVPAExp!BQ$268</f>
        <v>8.7988999999999997E-6</v>
      </c>
      <c r="S8" s="77">
        <f>1/$A$1*[1]CoreVPAExp!BR$268</f>
        <v>3.3007160000000002E-4</v>
      </c>
      <c r="T8" s="77">
        <f>1/$A$1*[1]CoreVPAExp!BS$268</f>
        <v>1.2615927999999998E-3</v>
      </c>
      <c r="U8" s="77">
        <f>1/$A$1*[1]CoreVPAExp!BT$268</f>
        <v>3.7140999999999992E-4</v>
      </c>
      <c r="V8" s="77">
        <f>1/$A$1*[1]CoreVPAExp!BU$268</f>
        <v>0</v>
      </c>
      <c r="W8" s="77">
        <f>1/$A$1*[1]CoreVPAExp!BV$268</f>
        <v>0</v>
      </c>
      <c r="X8" s="77">
        <f>1/$A$1*[1]CoreVPAExp!BW$268</f>
        <v>0</v>
      </c>
      <c r="Y8" s="77">
        <f>1/$A$1*[1]CoreVPAExp!BX$268</f>
        <v>0</v>
      </c>
      <c r="Z8" s="77">
        <f>1/$A$1*[1]CoreVPAExp!BY$268</f>
        <v>0</v>
      </c>
      <c r="AA8" s="77">
        <f>1/$A$1*[1]CoreVPAExp!BZ$268</f>
        <v>0</v>
      </c>
      <c r="AB8" s="77">
        <f>1/$A$1*[1]CoreVPAExp!CA$268</f>
        <v>0</v>
      </c>
      <c r="AC8" s="137"/>
      <c r="AD8" s="94">
        <f>[1]CoreVPAExp!CB$268</f>
        <v>6.3379999999999992E-2</v>
      </c>
      <c r="AE8" s="95">
        <f>[1]CoreVPAExp!CC$268</f>
        <v>6.4612000000000003E-2</v>
      </c>
      <c r="AF8" s="95">
        <f>[1]CoreVPAExp!CD$268</f>
        <v>3.1376000000000001E-2</v>
      </c>
      <c r="AG8" s="95">
        <f>[1]CoreVPAExp!CE$268</f>
        <v>2.7274999999999997E-2</v>
      </c>
      <c r="AH8" s="95">
        <f>[1]CoreVPAExp!CF$268</f>
        <v>1.0349999999999999E-3</v>
      </c>
      <c r="AI8" s="95">
        <f>[1]CoreVPAExp!CG$268</f>
        <v>3.2875999999999996E-2</v>
      </c>
      <c r="AJ8" s="95">
        <f>[1]CoreVPAExp!CH$268</f>
        <v>4.4011999999999996E-2</v>
      </c>
      <c r="AK8" s="95">
        <f>[1]CoreVPAExp!CI$268</f>
        <v>0.18592299999999998</v>
      </c>
      <c r="AL8" s="95">
        <f>[1]CoreVPAExp!CJ$268</f>
        <v>0.67274899999999993</v>
      </c>
      <c r="AM8" s="95">
        <f>[1]CoreVPAExp!CK$268</f>
        <v>0.77641100000000007</v>
      </c>
      <c r="AN8" s="95">
        <f>[1]CoreVPAExp!CL$268</f>
        <v>0.15964</v>
      </c>
      <c r="AO8" s="95">
        <f>[1]CoreVPAExp!CM$268</f>
        <v>1.26502</v>
      </c>
      <c r="AP8" s="95">
        <f>[1]CoreVPAExp!CN$268</f>
        <v>3.741695</v>
      </c>
      <c r="AQ8" s="95">
        <f>[1]CoreVPAExp!CO$268</f>
        <v>1.7055749999999998</v>
      </c>
      <c r="AR8" s="95">
        <f>[1]CoreVPAExp!CP$268</f>
        <v>2.0039999999999999E-2</v>
      </c>
      <c r="AS8" s="95">
        <f>[1]CoreVPAExp!CQ$268</f>
        <v>1.8523999999999999E-2</v>
      </c>
      <c r="AT8" s="95">
        <f>[1]CoreVPAExp!CR$268</f>
        <v>0.46908299999999997</v>
      </c>
      <c r="AU8" s="95">
        <f>[1]CoreVPAExp!CS$268</f>
        <v>0.44883399999999996</v>
      </c>
      <c r="AV8" s="95">
        <f>[1]CoreVPAExp!CT$268</f>
        <v>0.22877399999999998</v>
      </c>
      <c r="AW8" s="95">
        <f>[1]CoreVPAExp!CU$268</f>
        <v>0</v>
      </c>
      <c r="AX8" s="95">
        <f>[1]CoreVPAExp!CV$268</f>
        <v>0</v>
      </c>
      <c r="AY8" s="95">
        <f>[1]CoreVPAExp!CW$268</f>
        <v>0</v>
      </c>
      <c r="AZ8" s="95">
        <f>[1]CoreVPAExp!CX$268</f>
        <v>0</v>
      </c>
      <c r="BA8" s="95">
        <f>[1]CoreVPAExp!CY$268</f>
        <v>0</v>
      </c>
      <c r="BB8" s="95">
        <f>[1]CoreVPAExp!CZ$268</f>
        <v>0</v>
      </c>
      <c r="BC8" s="95">
        <f>[1]CoreVPAExp!DA$268</f>
        <v>0</v>
      </c>
      <c r="BD8" s="146"/>
    </row>
    <row r="9" spans="1:56" ht="17.149999999999999" customHeight="1">
      <c r="B9" s="75" t="s">
        <v>57</v>
      </c>
      <c r="C9" s="76">
        <f>1/$A$1*[1]CoreVPAExp!BC$269</f>
        <v>0</v>
      </c>
      <c r="D9" s="77">
        <f>1/$A$1*[1]CoreVPAExp!BC$269</f>
        <v>0</v>
      </c>
      <c r="E9" s="77">
        <f>1/$A$1*[1]CoreVPAExp!BD$269</f>
        <v>0</v>
      </c>
      <c r="F9" s="77">
        <f>1/$A$1*[1]CoreVPAExp!BE$269</f>
        <v>0</v>
      </c>
      <c r="G9" s="77">
        <f>1/$A$1*[1]CoreVPAExp!BF$269</f>
        <v>0</v>
      </c>
      <c r="H9" s="77">
        <f>1/$A$1*[1]CoreVPAExp!BG$269</f>
        <v>0</v>
      </c>
      <c r="I9" s="77">
        <f>1/$A$1*[1]CoreVPAExp!BH$269</f>
        <v>0</v>
      </c>
      <c r="J9" s="77">
        <f>1/$A$1*[1]CoreVPAExp!BI$269</f>
        <v>0</v>
      </c>
      <c r="K9" s="77">
        <f>1/$A$1*[1]CoreVPAExp!BJ$269</f>
        <v>0</v>
      </c>
      <c r="L9" s="77">
        <f>1/$A$1*[1]CoreVPAExp!BK$269</f>
        <v>0</v>
      </c>
      <c r="M9" s="77">
        <f>1/$A$1*[1]CoreVPAExp!BL$269</f>
        <v>0</v>
      </c>
      <c r="N9" s="77">
        <f>1/$A$1*[1]CoreVPAExp!BM$269</f>
        <v>0</v>
      </c>
      <c r="O9" s="77">
        <f>1/$A$1*[1]CoreVPAExp!BN$269</f>
        <v>0</v>
      </c>
      <c r="P9" s="77">
        <f>1/$A$1*[1]CoreVPAExp!BO$269</f>
        <v>0</v>
      </c>
      <c r="Q9" s="77">
        <f>1/$A$1*[1]CoreVPAExp!BP$269</f>
        <v>0</v>
      </c>
      <c r="R9" s="77">
        <f>1/$A$1*[1]CoreVPAExp!BQ$269</f>
        <v>0</v>
      </c>
      <c r="S9" s="77">
        <f>1/$A$1*[1]CoreVPAExp!BR$269</f>
        <v>0</v>
      </c>
      <c r="T9" s="77">
        <f>1/$A$1*[1]CoreVPAExp!BS$269</f>
        <v>0</v>
      </c>
      <c r="U9" s="77">
        <f>1/$A$1*[1]CoreVPAExp!BT$269</f>
        <v>0</v>
      </c>
      <c r="V9" s="77">
        <f>1/$A$1*[1]CoreVPAExp!BU$269</f>
        <v>0</v>
      </c>
      <c r="W9" s="77">
        <f>1/$A$1*[1]CoreVPAExp!BV$269</f>
        <v>0</v>
      </c>
      <c r="X9" s="77">
        <f>1/$A$1*[1]CoreVPAExp!BW$269</f>
        <v>0</v>
      </c>
      <c r="Y9" s="77">
        <f>1/$A$1*[1]CoreVPAExp!BX$269</f>
        <v>0</v>
      </c>
      <c r="Z9" s="77">
        <f>1/$A$1*[1]CoreVPAExp!BY$269</f>
        <v>0</v>
      </c>
      <c r="AA9" s="77">
        <f>1/$A$1*[1]CoreVPAExp!BZ$269</f>
        <v>0</v>
      </c>
      <c r="AB9" s="77">
        <f>1/$A$1*[1]CoreVPAExp!CA$269</f>
        <v>0</v>
      </c>
      <c r="AC9" s="137"/>
      <c r="AD9" s="94">
        <f>[1]CoreVPAExp!CB$269</f>
        <v>0</v>
      </c>
      <c r="AE9" s="95">
        <f>[1]CoreVPAExp!CC$269</f>
        <v>0</v>
      </c>
      <c r="AF9" s="95">
        <f>[1]CoreVPAExp!CD$269</f>
        <v>0</v>
      </c>
      <c r="AG9" s="95">
        <f>[1]CoreVPAExp!CE$269</f>
        <v>0</v>
      </c>
      <c r="AH9" s="95">
        <f>[1]CoreVPAExp!CF$269</f>
        <v>0</v>
      </c>
      <c r="AI9" s="95">
        <f>[1]CoreVPAExp!CG$269</f>
        <v>0</v>
      </c>
      <c r="AJ9" s="95">
        <f>[1]CoreVPAExp!CH$269</f>
        <v>0</v>
      </c>
      <c r="AK9" s="95">
        <f>[1]CoreVPAExp!CI$269</f>
        <v>0</v>
      </c>
      <c r="AL9" s="95">
        <f>[1]CoreVPAExp!CJ$269</f>
        <v>0</v>
      </c>
      <c r="AM9" s="95">
        <f>[1]CoreVPAExp!CK$269</f>
        <v>0</v>
      </c>
      <c r="AN9" s="95">
        <f>[1]CoreVPAExp!CL$269</f>
        <v>0</v>
      </c>
      <c r="AO9" s="95">
        <f>[1]CoreVPAExp!CM$269</f>
        <v>0</v>
      </c>
      <c r="AP9" s="95">
        <f>[1]CoreVPAExp!CN$269</f>
        <v>0</v>
      </c>
      <c r="AQ9" s="95">
        <f>[1]CoreVPAExp!CO$269</f>
        <v>0</v>
      </c>
      <c r="AR9" s="95">
        <f>[1]CoreVPAExp!CP$269</f>
        <v>0</v>
      </c>
      <c r="AS9" s="95">
        <f>[1]CoreVPAExp!CQ$269</f>
        <v>0</v>
      </c>
      <c r="AT9" s="95">
        <f>[1]CoreVPAExp!CR$269</f>
        <v>0</v>
      </c>
      <c r="AU9" s="95">
        <f>[1]CoreVPAExp!CS$269</f>
        <v>0</v>
      </c>
      <c r="AV9" s="95">
        <f>[1]CoreVPAExp!CT$269</f>
        <v>0</v>
      </c>
      <c r="AW9" s="95">
        <f>[1]CoreVPAExp!CU$269</f>
        <v>0</v>
      </c>
      <c r="AX9" s="95">
        <f>[1]CoreVPAExp!CV$269</f>
        <v>0</v>
      </c>
      <c r="AY9" s="95">
        <f>[1]CoreVPAExp!CW$269</f>
        <v>0</v>
      </c>
      <c r="AZ9" s="95">
        <f>[1]CoreVPAExp!CX$269</f>
        <v>0</v>
      </c>
      <c r="BA9" s="95">
        <f>[1]CoreVPAExp!CY$269</f>
        <v>0</v>
      </c>
      <c r="BB9" s="95">
        <f>[1]CoreVPAExp!CZ$269</f>
        <v>0</v>
      </c>
      <c r="BC9" s="95">
        <f>[1]CoreVPAExp!DA$269</f>
        <v>0</v>
      </c>
      <c r="BD9" s="146"/>
    </row>
    <row r="10" spans="1:56" ht="17.149999999999999" customHeight="1">
      <c r="B10" s="55" t="s">
        <v>52</v>
      </c>
      <c r="C10" s="79">
        <f>1/$A$1*[1]CoreVPAExp!BC$267</f>
        <v>1.7433030352106669</v>
      </c>
      <c r="D10" s="80">
        <f>1/$A$1*[1]CoreVPAExp!BC$267</f>
        <v>1.7433030352106669</v>
      </c>
      <c r="E10" s="80">
        <f>1/$A$1*[1]CoreVPAExp!BD$267</f>
        <v>2.022351631192</v>
      </c>
      <c r="F10" s="80">
        <f>1/$A$1*[1]CoreVPAExp!BE$267</f>
        <v>2.2489727796387098</v>
      </c>
      <c r="G10" s="80">
        <f>1/$A$1*[1]CoreVPAExp!BF$267</f>
        <v>2.1997501246307523</v>
      </c>
      <c r="H10" s="80">
        <f>1/$A$1*[1]CoreVPAExp!BG$267</f>
        <v>2.5420492960246666</v>
      </c>
      <c r="I10" s="80">
        <f>1/$A$1*[1]CoreVPAExp!BH$267</f>
        <v>2.574416498526332</v>
      </c>
      <c r="J10" s="80">
        <f>1/$A$1*[1]CoreVPAExp!BI$267</f>
        <v>2.838759872986846</v>
      </c>
      <c r="K10" s="80">
        <f>1/$A$1*[1]CoreVPAExp!BJ$267</f>
        <v>2.6269139577613974</v>
      </c>
      <c r="L10" s="80">
        <f>1/$A$1*[1]CoreVPAExp!BK$267</f>
        <v>1.9376095442751107</v>
      </c>
      <c r="M10" s="80">
        <f>1/$A$1*[1]CoreVPAExp!BL$267</f>
        <v>2.7523142087379053</v>
      </c>
      <c r="N10" s="80">
        <f>1/$A$1*[1]CoreVPAExp!BM$267</f>
        <v>3.2991705246210437</v>
      </c>
      <c r="O10" s="80">
        <f>1/$A$1*[1]CoreVPAExp!BN$267</f>
        <v>3.0145172008232004</v>
      </c>
      <c r="P10" s="80">
        <f>1/$A$1*[1]CoreVPAExp!BO$267</f>
        <v>3.0814669508200274</v>
      </c>
      <c r="Q10" s="80">
        <f>1/$A$1*[1]CoreVPAExp!BP$267</f>
        <v>3.7959895161098878</v>
      </c>
      <c r="R10" s="80">
        <f>1/$A$1*[1]CoreVPAExp!BQ$267</f>
        <v>3.4900957123009855</v>
      </c>
      <c r="S10" s="80">
        <f>1/$A$1*[1]CoreVPAExp!BR$267</f>
        <v>3.6454968739824372</v>
      </c>
      <c r="T10" s="80">
        <f>1/$A$1*[1]CoreVPAExp!BS$267</f>
        <v>2.8447775233677786</v>
      </c>
      <c r="U10" s="80">
        <f>1/$A$1*[1]CoreVPAExp!BT$267</f>
        <v>3.1231992263659993</v>
      </c>
      <c r="V10" s="80">
        <f>1/$A$1*[1]CoreVPAExp!BU$267</f>
        <v>0</v>
      </c>
      <c r="W10" s="80">
        <f>1/$A$1*[1]CoreVPAExp!BV$267</f>
        <v>0</v>
      </c>
      <c r="X10" s="80">
        <f>1/$A$1*[1]CoreVPAExp!BW$267</f>
        <v>0</v>
      </c>
      <c r="Y10" s="80">
        <f>1/$A$1*[1]CoreVPAExp!BX$267</f>
        <v>0</v>
      </c>
      <c r="Z10" s="80">
        <f>1/$A$1*[1]CoreVPAExp!BY$267</f>
        <v>0</v>
      </c>
      <c r="AA10" s="80">
        <f>1/$A$1*[1]CoreVPAExp!BZ$267</f>
        <v>0</v>
      </c>
      <c r="AB10" s="80">
        <f>1/$A$1*[1]CoreVPAExp!CA$267</f>
        <v>0</v>
      </c>
      <c r="AC10" s="137"/>
      <c r="AD10" s="96">
        <f>[1]CoreVPAExp!CB$267</f>
        <v>259.88870417437607</v>
      </c>
      <c r="AE10" s="97">
        <f>[1]CoreVPAExp!CC$267</f>
        <v>193.42455419325611</v>
      </c>
      <c r="AF10" s="97">
        <f>[1]CoreVPAExp!CD$267</f>
        <v>219.76906928595631</v>
      </c>
      <c r="AG10" s="97">
        <f>[1]CoreVPAExp!CE$267</f>
        <v>257.08067666809194</v>
      </c>
      <c r="AH10" s="97">
        <f>[1]CoreVPAExp!CF$267</f>
        <v>287.40985018789058</v>
      </c>
      <c r="AI10" s="97">
        <f>[1]CoreVPAExp!CG$267</f>
        <v>381.93217944421622</v>
      </c>
      <c r="AJ10" s="97">
        <f>[1]CoreVPAExp!CH$267</f>
        <v>437.40395984403858</v>
      </c>
      <c r="AK10" s="97">
        <f>[1]CoreVPAExp!CI$267</f>
        <v>518.60998811814113</v>
      </c>
      <c r="AL10" s="97">
        <f>[1]CoreVPAExp!CJ$267</f>
        <v>498.52712667491363</v>
      </c>
      <c r="AM10" s="97">
        <f>[1]CoreVPAExp!CK$267</f>
        <v>326.04993117104863</v>
      </c>
      <c r="AN10" s="97">
        <f>[1]CoreVPAExp!CL$267</f>
        <v>539.34881085162863</v>
      </c>
      <c r="AO10" s="97">
        <f>[1]CoreVPAExp!CM$267</f>
        <v>692.23095829648787</v>
      </c>
      <c r="AP10" s="97">
        <f>[1]CoreVPAExp!CN$267</f>
        <v>621.43944364566562</v>
      </c>
      <c r="AQ10" s="97">
        <f>[1]CoreVPAExp!CO$267</f>
        <v>696.84432971889532</v>
      </c>
      <c r="AR10" s="97">
        <f>[1]CoreVPAExp!CP$267</f>
        <v>871.86845336519502</v>
      </c>
      <c r="AS10" s="97">
        <f>[1]CoreVPAExp!CQ$267</f>
        <v>734.90715008300629</v>
      </c>
      <c r="AT10" s="97">
        <f>[1]CoreVPAExp!CR$267</f>
        <v>649.71926561202474</v>
      </c>
      <c r="AU10" s="97">
        <f>[1]CoreVPAExp!CS$267</f>
        <v>654.45479739338157</v>
      </c>
      <c r="AV10" s="97">
        <f>[1]CoreVPAExp!CT$267</f>
        <v>848.32477512153901</v>
      </c>
      <c r="AW10" s="97">
        <f>[1]CoreVPAExp!CU$267</f>
        <v>0</v>
      </c>
      <c r="AX10" s="97">
        <f>[1]CoreVPAExp!CV$267</f>
        <v>0</v>
      </c>
      <c r="AY10" s="97">
        <f>[1]CoreVPAExp!CW$267</f>
        <v>0</v>
      </c>
      <c r="AZ10" s="97">
        <f>[1]CoreVPAExp!CX$267</f>
        <v>0</v>
      </c>
      <c r="BA10" s="97">
        <f>[1]CoreVPAExp!CY$267</f>
        <v>0</v>
      </c>
      <c r="BB10" s="97">
        <f>[1]CoreVPAExp!CZ$267</f>
        <v>0</v>
      </c>
      <c r="BC10" s="97">
        <f>[1]CoreVPAExp!DA$267</f>
        <v>0</v>
      </c>
      <c r="BD10" s="146"/>
    </row>
    <row r="11" spans="1:56">
      <c r="B11" s="58" t="s">
        <v>25</v>
      </c>
      <c r="C11" s="81">
        <f>1/$A$1*(SUM([1]CoreVPAExp!BB$47:BC$47)+SUM([1]CoreVPAExp!BB$105:BC$105))</f>
        <v>1.7077305591999998</v>
      </c>
      <c r="D11" s="82">
        <f>1/$A$1*(SUM([1]CoreVPAExp!BC$47:BC$47)+SUM([1]CoreVPAExp!BC$105:BC$105))</f>
        <v>0.94467191999999989</v>
      </c>
      <c r="E11" s="82">
        <f>1/$A$1*(SUM([1]CoreVPAExp!BD$47:BD$47)+SUM([1]CoreVPAExp!BD$105:BD$105))</f>
        <v>1.1477795355</v>
      </c>
      <c r="F11" s="82">
        <f>1/$A$1*(SUM([1]CoreVPAExp!BE$47:BE$47)+SUM([1]CoreVPAExp!BE$105:BE$105))</f>
        <v>1.38675206242</v>
      </c>
      <c r="G11" s="82">
        <f>1/$A$1*(SUM([1]CoreVPAExp!BF$47:BF$47)+SUM([1]CoreVPAExp!BF$105:BF$105))</f>
        <v>1.32040599778</v>
      </c>
      <c r="H11" s="82">
        <f>1/$A$1*(SUM([1]CoreVPAExp!BG$47:BG$47)+SUM([1]CoreVPAExp!BG$105:BG$105))</f>
        <v>1.8609326343799999</v>
      </c>
      <c r="I11" s="82">
        <f>1/$A$1*(SUM([1]CoreVPAExp!BH$47:BH$47)+SUM([1]CoreVPAExp!BH$105:BH$105))</f>
        <v>2.0931951134600002</v>
      </c>
      <c r="J11" s="82">
        <f>1/$A$1*(SUM([1]CoreVPAExp!BI$47:BI$47)+SUM([1]CoreVPAExp!BI$105:BI$105))</f>
        <v>2.3636950727999997</v>
      </c>
      <c r="K11" s="82">
        <f>1/$A$1*(SUM([1]CoreVPAExp!BJ$47:BJ$47)+SUM([1]CoreVPAExp!BJ$105:BJ$105))</f>
        <v>2.248851621</v>
      </c>
      <c r="L11" s="82">
        <f>1/$A$1*(SUM([1]CoreVPAExp!BK$47:BK$47)+SUM([1]CoreVPAExp!BK$105:BK$105))</f>
        <v>1.6727035072599998</v>
      </c>
      <c r="M11" s="82">
        <f>1/$A$1*(SUM([1]CoreVPAExp!BL$47:BL$47)+SUM([1]CoreVPAExp!BL$105:BL$105))</f>
        <v>2.4897957600000002</v>
      </c>
      <c r="N11" s="82">
        <f>1/$A$1*(SUM([1]CoreVPAExp!BM$47:BM$47)+SUM([1]CoreVPAExp!BM$105:BM$105))</f>
        <v>2.8089683000000001</v>
      </c>
      <c r="O11" s="82">
        <f>1/$A$1*(SUM([1]CoreVPAExp!BN$47:BN$47)+SUM([1]CoreVPAExp!BN$105:BN$105))</f>
        <v>2.5858080409999999</v>
      </c>
      <c r="P11" s="82">
        <f>1/$A$1*(SUM([1]CoreVPAExp!BO$47:BO$47)+SUM([1]CoreVPAExp!BO$105:BO$105))</f>
        <v>2.760694868310666</v>
      </c>
      <c r="Q11" s="82">
        <f>1/$A$1*(SUM([1]CoreVPAExp!BP$47:BP$47)+SUM([1]CoreVPAExp!BP$105:BP$105))</f>
        <v>3.4974762145218881</v>
      </c>
      <c r="R11" s="82">
        <f>1/$A$1*(SUM([1]CoreVPAExp!BQ$47:BQ$47)+SUM([1]CoreVPAExp!BQ$105:BQ$105))</f>
        <v>3.1716456165783184</v>
      </c>
      <c r="S11" s="82">
        <f>1/$A$1*(SUM([1]CoreVPAExp!BR$47:BR$47)+SUM([1]CoreVPAExp!BR$105:BR$105))</f>
        <v>3.2606706569424371</v>
      </c>
      <c r="T11" s="82">
        <f>1/$A$1*(SUM([1]CoreVPAExp!BS$47:BS$47)+SUM([1]CoreVPAExp!BS$105:BS$105))</f>
        <v>2.5774722138397781</v>
      </c>
      <c r="U11" s="82">
        <f>1/$A$1*(SUM([1]CoreVPAExp!BT$47:BT$47)+SUM([1]CoreVPAExp!BT$105:BT$105))</f>
        <v>2.9632387779999996</v>
      </c>
      <c r="V11" s="82">
        <f>1/$A$1*(SUM([1]CoreVPAExp!BU$47:BU$47)+SUM([1]CoreVPAExp!BU$105:BU$105))</f>
        <v>0</v>
      </c>
      <c r="W11" s="82">
        <f>1/$A$1*(SUM([1]CoreVPAExp!BV$47:BV$47)+SUM([1]CoreVPAExp!BV$105:BV$105))</f>
        <v>0</v>
      </c>
      <c r="X11" s="82">
        <f>1/$A$1*(SUM([1]CoreVPAExp!BW$47:BW$47)+SUM([1]CoreVPAExp!BW$105:BW$105))</f>
        <v>0</v>
      </c>
      <c r="Y11" s="82">
        <f>1/$A$1*(SUM([1]CoreVPAExp!BX$47:BX$47)+SUM([1]CoreVPAExp!BX$105:BX$105))</f>
        <v>0</v>
      </c>
      <c r="Z11" s="82">
        <f>1/$A$1*(SUM([1]CoreVPAExp!BY$47:BY$47)+SUM([1]CoreVPAExp!BY$105:BY$105))</f>
        <v>0</v>
      </c>
      <c r="AA11" s="82">
        <f>1/$A$1*(SUM([1]CoreVPAExp!BZ$47:BZ$47)+SUM([1]CoreVPAExp!BZ$105:BZ$105))</f>
        <v>0</v>
      </c>
      <c r="AB11" s="82">
        <f>1/$A$1*(SUM([1]CoreVPAExp!CA$47:CA$47)+SUM([1]CoreVPAExp!CA$105:CA$105))</f>
        <v>0</v>
      </c>
      <c r="AC11" s="137"/>
      <c r="AD11" s="98">
        <f>(SUM([1]CoreVPAExp!CB$47:CB$47)+SUM([1]CoreVPAExp!CB$105:CB$105))</f>
        <v>102.495667</v>
      </c>
      <c r="AE11" s="99">
        <f>(SUM([1]CoreVPAExp!CC$47:CC$47)+SUM([1]CoreVPAExp!CC$105:CC$105))</f>
        <v>102.98399999999999</v>
      </c>
      <c r="AF11" s="99">
        <f>(SUM([1]CoreVPAExp!CD$47:CD$47)+SUM([1]CoreVPAExp!CD$105:CD$105))</f>
        <v>124.890788</v>
      </c>
      <c r="AG11" s="99">
        <f>(SUM([1]CoreVPAExp!CE$47:CE$47)+SUM([1]CoreVPAExp!CE$105:CE$105))</f>
        <v>156.375</v>
      </c>
      <c r="AH11" s="99">
        <f>(SUM([1]CoreVPAExp!CF$47:CF$47)+SUM([1]CoreVPAExp!CF$105:CF$105))</f>
        <v>170.20400000000004</v>
      </c>
      <c r="AI11" s="99">
        <f>(SUM([1]CoreVPAExp!CG$47:CG$47)+SUM([1]CoreVPAExp!CG$105:CG$105))</f>
        <v>275.17099999999999</v>
      </c>
      <c r="AJ11" s="99">
        <f>(SUM([1]CoreVPAExp!CH$47:CH$47)+SUM([1]CoreVPAExp!CH$105:CH$105))</f>
        <v>350.99643699999996</v>
      </c>
      <c r="AK11" s="99">
        <f>(SUM([1]CoreVPAExp!CI$47:CI$47)+SUM([1]CoreVPAExp!CI$105:CI$105))</f>
        <v>419.73375999999996</v>
      </c>
      <c r="AL11" s="99">
        <f>(SUM([1]CoreVPAExp!CJ$47:CJ$47)+SUM([1]CoreVPAExp!CJ$105:CJ$105))</f>
        <v>419.2279190000001</v>
      </c>
      <c r="AM11" s="99">
        <f>(SUM([1]CoreVPAExp!CK$47:CK$47)+SUM([1]CoreVPAExp!CK$105:CK$105))</f>
        <v>280.442183</v>
      </c>
      <c r="AN11" s="99">
        <f>(SUM([1]CoreVPAExp!CL$47:CL$47)+SUM([1]CoreVPAExp!CL$105:CL$105))</f>
        <v>483.87936999999999</v>
      </c>
      <c r="AO11" s="99">
        <f>(SUM([1]CoreVPAExp!CM$47:CM$47)+SUM([1]CoreVPAExp!CM$105:CM$105))</f>
        <v>587.09709499999985</v>
      </c>
      <c r="AP11" s="99">
        <f>(SUM([1]CoreVPAExp!CN$47:CN$47)+SUM([1]CoreVPAExp!CN$105:CN$105))</f>
        <v>524.64977599999986</v>
      </c>
      <c r="AQ11" s="99">
        <f>(SUM([1]CoreVPAExp!CO$47:CO$47)+SUM([1]CoreVPAExp!CO$105:CO$105))</f>
        <v>627.50455599999987</v>
      </c>
      <c r="AR11" s="99">
        <f>(SUM([1]CoreVPAExp!CP$47:CP$47)+SUM([1]CoreVPAExp!CP$105:CP$105))</f>
        <v>806.67781400000001</v>
      </c>
      <c r="AS11" s="99">
        <f>(SUM([1]CoreVPAExp!CQ$47:CQ$47)+SUM([1]CoreVPAExp!CQ$105:CQ$105))</f>
        <v>666.13560599999994</v>
      </c>
      <c r="AT11" s="99">
        <f>(SUM([1]CoreVPAExp!CR$47:CR$47)+SUM([1]CoreVPAExp!CR$105:CR$105))</f>
        <v>575.18471</v>
      </c>
      <c r="AU11" s="99">
        <f>(SUM([1]CoreVPAExp!CS$47:CS$47)+SUM([1]CoreVPAExp!CS$105:CS$105))</f>
        <v>598.49564799999985</v>
      </c>
      <c r="AV11" s="99">
        <f>(SUM([1]CoreVPAExp!CT$47:CT$47)+SUM([1]CoreVPAExp!CT$105:CT$105))</f>
        <v>806.70237799999984</v>
      </c>
      <c r="AW11" s="99">
        <f>(SUM([1]CoreVPAExp!CU$47:CU$47)+SUM([1]CoreVPAExp!CU$105:CU$105))</f>
        <v>0</v>
      </c>
      <c r="AX11" s="99">
        <f>(SUM([1]CoreVPAExp!CV$47:CV$47)+SUM([1]CoreVPAExp!CV$105:CV$105))</f>
        <v>0</v>
      </c>
      <c r="AY11" s="99">
        <f>(SUM([1]CoreVPAExp!CW$47:CW$47)+SUM([1]CoreVPAExp!CW$105:CW$105))</f>
        <v>0</v>
      </c>
      <c r="AZ11" s="99">
        <f>(SUM([1]CoreVPAExp!CX$47:CX$47)+SUM([1]CoreVPAExp!CX$105:CX$105))</f>
        <v>0</v>
      </c>
      <c r="BA11" s="99">
        <f>(SUM([1]CoreVPAExp!CY$47:CY$47)+SUM([1]CoreVPAExp!CY$105:CY$105))</f>
        <v>0</v>
      </c>
      <c r="BB11" s="99">
        <f>(SUM([1]CoreVPAExp!CZ$47:CZ$47)+SUM([1]CoreVPAExp!CZ$105:CZ$105))</f>
        <v>0</v>
      </c>
      <c r="BC11" s="99">
        <f>(SUM([1]CoreVPAExp!DA$47:DA$47)+SUM([1]CoreVPAExp!DA$105:DA$105))</f>
        <v>0</v>
      </c>
      <c r="BD11" s="146"/>
    </row>
    <row r="12" spans="1:56">
      <c r="B12" s="5" t="s">
        <v>82</v>
      </c>
      <c r="C12" s="53">
        <f>1/$A$1*[1]CoreVPAExp!BC$109</f>
        <v>8.2971815240000003E-3</v>
      </c>
      <c r="D12" s="25">
        <f>1/$A$1*[1]CoreVPAExp!BC$109</f>
        <v>8.2971815240000003E-3</v>
      </c>
      <c r="E12" s="25">
        <f>1/$A$1*[1]CoreVPAExp!BD$109</f>
        <v>5.2464271831999996E-2</v>
      </c>
      <c r="F12" s="25">
        <f>1/$A$1*[1]CoreVPAExp!BE$109</f>
        <v>0</v>
      </c>
      <c r="G12" s="25">
        <f>1/$A$1*[1]CoreVPAExp!BF$109</f>
        <v>0</v>
      </c>
      <c r="H12" s="25">
        <f>1/$A$1*[1]CoreVPAExp!BG$109</f>
        <v>0</v>
      </c>
      <c r="I12" s="25">
        <f>1/$A$1*[1]CoreVPAExp!BH$109</f>
        <v>1.0262140000000001E-4</v>
      </c>
      <c r="J12" s="25">
        <f>1/$A$1*[1]CoreVPAExp!BI$109</f>
        <v>2.9E-5</v>
      </c>
      <c r="K12" s="25">
        <f>1/$A$1*[1]CoreVPAExp!BJ$109</f>
        <v>0</v>
      </c>
      <c r="L12" s="25">
        <f>1/$A$1*[1]CoreVPAExp!BK$109</f>
        <v>7.6052704000000002E-5</v>
      </c>
      <c r="M12" s="25">
        <f>1/$A$1*[1]CoreVPAExp!BL$109</f>
        <v>1.1167743999999998E-4</v>
      </c>
      <c r="N12" s="25">
        <f>1/$A$1*[1]CoreVPAExp!BM$109</f>
        <v>5.9101870799999989E-4</v>
      </c>
      <c r="O12" s="25">
        <f>1/$A$1*[1]CoreVPAExp!BN$109</f>
        <v>9.5656682799999983E-3</v>
      </c>
      <c r="P12" s="25">
        <f>1/$A$1*[1]CoreVPAExp!BO$109</f>
        <v>0</v>
      </c>
      <c r="Q12" s="25">
        <f>1/$A$1*[1]CoreVPAExp!BP$109</f>
        <v>0</v>
      </c>
      <c r="R12" s="25">
        <f>1/$A$1*[1]CoreVPAExp!BQ$109</f>
        <v>1.0380177443999999E-2</v>
      </c>
      <c r="S12" s="25">
        <f>1/$A$1*[1]CoreVPAExp!BR$109</f>
        <v>0</v>
      </c>
      <c r="T12" s="139">
        <f>1/$A$1*[1]CoreVPAExp!BS$109</f>
        <v>4.0816157200000008E-3</v>
      </c>
      <c r="U12" s="25">
        <f>1/$A$1*[1]CoreVPAExp!BT$109</f>
        <v>4.5429667920000001E-3</v>
      </c>
      <c r="V12" s="25">
        <f>1/$A$1*[1]CoreVPAExp!BU$109</f>
        <v>0</v>
      </c>
      <c r="W12" s="25">
        <f>1/$A$1*[1]CoreVPAExp!BV$109</f>
        <v>0</v>
      </c>
      <c r="X12" s="25">
        <f>1/$A$1*[1]CoreVPAExp!BW$109</f>
        <v>0</v>
      </c>
      <c r="Y12" s="25">
        <f>1/$A$1*[1]CoreVPAExp!BX$109</f>
        <v>0</v>
      </c>
      <c r="Z12" s="25">
        <f>1/$A$1*[1]CoreVPAExp!BY$109</f>
        <v>0</v>
      </c>
      <c r="AA12" s="25">
        <f>1/$A$1*[1]CoreVPAExp!BZ$109</f>
        <v>0</v>
      </c>
      <c r="AB12" s="25">
        <f>1/$A$1*[1]CoreVPAExp!CA$109</f>
        <v>0</v>
      </c>
      <c r="AC12" s="137"/>
      <c r="AD12" s="134">
        <f>[1]CoreVPAExp!CB$109</f>
        <v>1.6588019999999999</v>
      </c>
      <c r="AE12" s="138">
        <f>[1]CoreVPAExp!CC$109</f>
        <v>2.0716399999999999</v>
      </c>
      <c r="AF12" s="138">
        <f>[1]CoreVPAExp!CD$109</f>
        <v>4.4414220000000002</v>
      </c>
      <c r="AG12" s="138">
        <f>[1]CoreVPAExp!CE$109</f>
        <v>0</v>
      </c>
      <c r="AH12" s="138">
        <f>[1]CoreVPAExp!CF$109</f>
        <v>0</v>
      </c>
      <c r="AI12" s="138">
        <f>[1]CoreVPAExp!CG$109</f>
        <v>0</v>
      </c>
      <c r="AJ12" s="138">
        <f>[1]CoreVPAExp!CH$109</f>
        <v>9.2019999999999984E-3</v>
      </c>
      <c r="AK12" s="138">
        <f>[1]CoreVPAExp!CI$109</f>
        <v>1.5674999999999998E-2</v>
      </c>
      <c r="AL12" s="138">
        <f>[1]CoreVPAExp!CJ$109</f>
        <v>0</v>
      </c>
      <c r="AM12" s="138">
        <f>[1]CoreVPAExp!CK$109</f>
        <v>7.4208999999999997E-2</v>
      </c>
      <c r="AN12" s="138">
        <f>[1]CoreVPAExp!CL$109</f>
        <v>2.0098999999999999E-2</v>
      </c>
      <c r="AO12" s="138">
        <f>[1]CoreVPAExp!CM$109</f>
        <v>7.893E-2</v>
      </c>
      <c r="AP12" s="138">
        <f>[1]CoreVPAExp!CN$109</f>
        <v>1.3255699999999999</v>
      </c>
      <c r="AQ12" s="138">
        <f>[1]CoreVPAExp!CO$109</f>
        <v>0</v>
      </c>
      <c r="AR12" s="138">
        <f>[1]CoreVPAExp!CP$109</f>
        <v>0</v>
      </c>
      <c r="AS12" s="138">
        <f>[1]CoreVPAExp!CQ$109</f>
        <v>1.6235679999999999</v>
      </c>
      <c r="AT12" s="138">
        <f>[1]CoreVPAExp!CR$109</f>
        <v>0</v>
      </c>
      <c r="AU12" s="138">
        <f>[1]CoreVPAExp!CS$109</f>
        <v>0.920211</v>
      </c>
      <c r="AV12" s="138">
        <f>[1]CoreVPAExp!CT$109</f>
        <v>0.84139399999999998</v>
      </c>
      <c r="AW12" s="138">
        <f>[1]CoreVPAExp!CU$109</f>
        <v>0</v>
      </c>
      <c r="AX12" s="138">
        <f>[1]CoreVPAExp!CV$109</f>
        <v>0</v>
      </c>
      <c r="AY12" s="138">
        <f>[1]CoreVPAExp!CW$109</f>
        <v>0</v>
      </c>
      <c r="AZ12" s="138">
        <f>[1]CoreVPAExp!CX$109</f>
        <v>0</v>
      </c>
      <c r="BA12" s="138">
        <f>[1]CoreVPAExp!CY$109</f>
        <v>0</v>
      </c>
      <c r="BB12" s="138">
        <f>[1]CoreVPAExp!CZ$109</f>
        <v>0</v>
      </c>
      <c r="BC12" s="138">
        <f>[1]CoreVPAExp!DA$109</f>
        <v>0</v>
      </c>
      <c r="BD12" s="146"/>
    </row>
    <row r="13" spans="1:56">
      <c r="B13" s="5" t="s">
        <v>24</v>
      </c>
      <c r="C13" s="53">
        <f>1/$A$1*[1]CoreVPAExp!BC$116</f>
        <v>0.4010379</v>
      </c>
      <c r="D13" s="25">
        <f>1/$A$1*[1]CoreVPAExp!BC$116</f>
        <v>0.4010379</v>
      </c>
      <c r="E13" s="25">
        <f>1/$A$1*[1]CoreVPAExp!BD$116</f>
        <v>0.40471363599999999</v>
      </c>
      <c r="F13" s="25">
        <f>1/$A$1*[1]CoreVPAExp!BE$116</f>
        <v>0.39946692</v>
      </c>
      <c r="G13" s="25">
        <f>1/$A$1*[1]CoreVPAExp!BF$116</f>
        <v>0.32290375886</v>
      </c>
      <c r="H13" s="25">
        <f>1/$A$1*[1]CoreVPAExp!BG$116</f>
        <v>0.23091181395999999</v>
      </c>
      <c r="I13" s="25">
        <f>1/$A$1*[1]CoreVPAExp!BH$116</f>
        <v>0.18610166014000001</v>
      </c>
      <c r="J13" s="25">
        <f>1/$A$1*[1]CoreVPAExp!BI$116</f>
        <v>0.16571435692</v>
      </c>
      <c r="K13" s="25">
        <f>1/$A$1*[1]CoreVPAExp!BJ$116</f>
        <v>9.6375639999999999E-2</v>
      </c>
      <c r="L13" s="25">
        <f>1/$A$1*[1]CoreVPAExp!BK$116</f>
        <v>4.4241900000000001E-2</v>
      </c>
      <c r="M13" s="25">
        <f>1/$A$1*[1]CoreVPAExp!BL$116</f>
        <v>5.60067E-2</v>
      </c>
      <c r="N13" s="25">
        <f>1/$A$1*[1]CoreVPAExp!BM$116</f>
        <v>0.11918237999999999</v>
      </c>
      <c r="O13" s="25">
        <f>1/$A$1*[1]CoreVPAExp!BN$116</f>
        <v>6.59024E-2</v>
      </c>
      <c r="P13" s="25">
        <f>1/$A$1*[1]CoreVPAExp!BO$116</f>
        <v>5.8895839999999998E-2</v>
      </c>
      <c r="Q13" s="25">
        <f>1/$A$1*[1]CoreVPAExp!BP$116</f>
        <v>2.8108139999999997E-2</v>
      </c>
      <c r="R13" s="25">
        <f>1/$A$1*[1]CoreVPAExp!BQ$116</f>
        <v>3.2494260000000004E-2</v>
      </c>
      <c r="S13" s="25">
        <f>1/$A$1*[1]CoreVPAExp!BR$116</f>
        <v>3.6835E-2</v>
      </c>
      <c r="T13" s="139">
        <f>1/$A$1*[1]CoreVPAExp!BS$116</f>
        <v>2.4811099999999996E-2</v>
      </c>
      <c r="U13" s="25">
        <f>1/$A$1*[1]CoreVPAExp!BT$116</f>
        <v>8.1871419999999986E-2</v>
      </c>
      <c r="V13" s="25">
        <f>1/$A$1*[1]CoreVPAExp!BU$116</f>
        <v>0</v>
      </c>
      <c r="W13" s="25">
        <f>1/$A$1*[1]CoreVPAExp!BV$116</f>
        <v>0</v>
      </c>
      <c r="X13" s="25">
        <f>1/$A$1*[1]CoreVPAExp!BW$116</f>
        <v>0</v>
      </c>
      <c r="Y13" s="25">
        <f>1/$A$1*[1]CoreVPAExp!BX$116</f>
        <v>0</v>
      </c>
      <c r="Z13" s="25">
        <f>1/$A$1*[1]CoreVPAExp!BY$116</f>
        <v>0</v>
      </c>
      <c r="AA13" s="25">
        <f>1/$A$1*[1]CoreVPAExp!BZ$116</f>
        <v>0</v>
      </c>
      <c r="AB13" s="25">
        <f>1/$A$1*[1]CoreVPAExp!CA$116</f>
        <v>0</v>
      </c>
      <c r="AC13" s="137"/>
      <c r="AD13" s="134">
        <f>[1]CoreVPAExp!CB$116</f>
        <v>95.208271419012661</v>
      </c>
      <c r="AE13" s="138">
        <f>[1]CoreVPAExp!CC$116</f>
        <v>48.073909341185129</v>
      </c>
      <c r="AF13" s="138">
        <f>[1]CoreVPAExp!CD$116</f>
        <v>44.700104285956293</v>
      </c>
      <c r="AG13" s="138">
        <f>[1]CoreVPAExp!CE$116</f>
        <v>46.963490668091936</v>
      </c>
      <c r="AH13" s="138">
        <f>[1]CoreVPAExp!CF$116</f>
        <v>43.845356187890509</v>
      </c>
      <c r="AI13" s="138">
        <f>[1]CoreVPAExp!CG$116</f>
        <v>36.22381014979905</v>
      </c>
      <c r="AJ13" s="138">
        <f>[1]CoreVPAExp!CH$116</f>
        <v>31.708964706204629</v>
      </c>
      <c r="AK13" s="138">
        <f>[1]CoreVPAExp!CI$116</f>
        <v>33.25040381085271</v>
      </c>
      <c r="AL13" s="138">
        <f>[1]CoreVPAExp!CJ$116</f>
        <v>19.719949984913089</v>
      </c>
      <c r="AM13" s="138">
        <f>[1]CoreVPAExp!CK$116</f>
        <v>8.7049902470461866</v>
      </c>
      <c r="AN13" s="138">
        <f>[1]CoreVPAExp!CL$116</f>
        <v>13.419160307052692</v>
      </c>
      <c r="AO13" s="138">
        <f>[1]CoreVPAExp!CM$116</f>
        <v>30.448707478103437</v>
      </c>
      <c r="AP13" s="138">
        <f>[1]CoreVPAExp!CN$116</f>
        <v>16.054826895216799</v>
      </c>
      <c r="AQ13" s="138">
        <f>[1]CoreVPAExp!CO$116</f>
        <v>15.756337718895548</v>
      </c>
      <c r="AR13" s="138">
        <f>[1]CoreVPAExp!CP$116</f>
        <v>8.0017277461170764</v>
      </c>
      <c r="AS13" s="138">
        <f>[1]CoreVPAExp!CQ$116</f>
        <v>9.3188460830064255</v>
      </c>
      <c r="AT13" s="138">
        <f>[1]CoreVPAExp!CR$116</f>
        <v>9.6860666120246162</v>
      </c>
      <c r="AU13" s="138">
        <f>[1]CoreVPAExp!CS$116</f>
        <v>6.8952179973315078</v>
      </c>
      <c r="AV13" s="138">
        <f>[1]CoreVPAExp!CT$116</f>
        <v>24.443439164806179</v>
      </c>
      <c r="AW13" s="138">
        <f>[1]CoreVPAExp!CU$116</f>
        <v>0</v>
      </c>
      <c r="AX13" s="138">
        <f>[1]CoreVPAExp!CV$116</f>
        <v>0</v>
      </c>
      <c r="AY13" s="138">
        <f>[1]CoreVPAExp!CW$116</f>
        <v>0</v>
      </c>
      <c r="AZ13" s="138">
        <f>[1]CoreVPAExp!CX$116</f>
        <v>0</v>
      </c>
      <c r="BA13" s="138">
        <f>[1]CoreVPAExp!CY$116</f>
        <v>0</v>
      </c>
      <c r="BB13" s="138">
        <f>[1]CoreVPAExp!CZ$116</f>
        <v>0</v>
      </c>
      <c r="BC13" s="138">
        <f>[1]CoreVPAExp!DA$116</f>
        <v>0</v>
      </c>
      <c r="BD13" s="146"/>
    </row>
    <row r="14" spans="1:56">
      <c r="B14" s="5" t="s">
        <v>44</v>
      </c>
      <c r="C14" s="53">
        <f>1/$A$1*[1]CoreVPAExp!BC$138</f>
        <v>4.1909999999999994E-3</v>
      </c>
      <c r="D14" s="25">
        <f>1/$A$1*[1]CoreVPAExp!BC$138</f>
        <v>4.1909999999999994E-3</v>
      </c>
      <c r="E14" s="25">
        <f>1/$A$1*[1]CoreVPAExp!BD$138</f>
        <v>1.6590859999999999E-2</v>
      </c>
      <c r="F14" s="25">
        <f>1/$A$1*[1]CoreVPAExp!BE$138</f>
        <v>4.0623999999999999E-3</v>
      </c>
      <c r="G14" s="25">
        <f>1/$A$1*[1]CoreVPAExp!BF$138</f>
        <v>2.46948E-3</v>
      </c>
      <c r="H14" s="25">
        <f>1/$A$1*[1]CoreVPAExp!BG$138</f>
        <v>1.9674200000000001E-3</v>
      </c>
      <c r="I14" s="25">
        <f>1/$A$1*[1]CoreVPAExp!BH$138</f>
        <v>2.2695399999999996E-3</v>
      </c>
      <c r="J14" s="25">
        <f>1/$A$1*[1]CoreVPAExp!BI$138</f>
        <v>9.6968200000000001E-3</v>
      </c>
      <c r="K14" s="25">
        <f>1/$A$1*[1]CoreVPAExp!BJ$138</f>
        <v>3.0845399999999998E-3</v>
      </c>
      <c r="L14" s="25">
        <f>1/$A$1*[1]CoreVPAExp!BK$138</f>
        <v>5.2099999999999994E-3</v>
      </c>
      <c r="M14" s="25">
        <f>1/$A$1*[1]CoreVPAExp!BL$138</f>
        <v>1.23722E-3</v>
      </c>
      <c r="N14" s="25">
        <f>1/$A$1*[1]CoreVPAExp!BM$138</f>
        <v>4.7842659999999995E-2</v>
      </c>
      <c r="O14" s="25">
        <f>1/$A$1*[1]CoreVPAExp!BN$138</f>
        <v>1.978761624E-2</v>
      </c>
      <c r="P14" s="25">
        <f>1/$A$1*[1]CoreVPAExp!BO$138</f>
        <v>8.8235787006666656E-3</v>
      </c>
      <c r="Q14" s="25">
        <f>1/$A$1*[1]CoreVPAExp!BP$138</f>
        <v>2.6191042479999999E-2</v>
      </c>
      <c r="R14" s="25">
        <f>1/$A$1*[1]CoreVPAExp!BQ$138</f>
        <v>1.448080472E-2</v>
      </c>
      <c r="S14" s="25">
        <f>1/$A$1*[1]CoreVPAExp!BR$138</f>
        <v>1.0101935400000001E-2</v>
      </c>
      <c r="T14" s="139">
        <f>1/$A$1*[1]CoreVPAExp!BS$138</f>
        <v>9.4410682799999993E-3</v>
      </c>
      <c r="U14" s="165">
        <f>1/$A$1*[1]CoreVPAExp!BT$138</f>
        <v>0</v>
      </c>
      <c r="V14" s="25">
        <f>1/$A$1*[1]CoreVPAExp!BU$138</f>
        <v>0</v>
      </c>
      <c r="W14" s="25">
        <f>1/$A$1*[1]CoreVPAExp!BV$138</f>
        <v>0</v>
      </c>
      <c r="X14" s="25">
        <f>1/$A$1*[1]CoreVPAExp!BW$138</f>
        <v>0</v>
      </c>
      <c r="Y14" s="25">
        <f>1/$A$1*[1]CoreVPAExp!BX$138</f>
        <v>0</v>
      </c>
      <c r="Z14" s="25">
        <f>1/$A$1*[1]CoreVPAExp!BY$138</f>
        <v>0</v>
      </c>
      <c r="AA14" s="25">
        <f>1/$A$1*[1]CoreVPAExp!BZ$138</f>
        <v>0</v>
      </c>
      <c r="AB14" s="25">
        <f>1/$A$1*[1]CoreVPAExp!CA$138</f>
        <v>0</v>
      </c>
      <c r="AC14" s="137"/>
      <c r="AD14" s="134">
        <f>[1]CoreVPAExp!CB$138</f>
        <v>1.802</v>
      </c>
      <c r="AE14" s="138">
        <f>[1]CoreVPAExp!CC$138</f>
        <v>0.47800000000000004</v>
      </c>
      <c r="AF14" s="138">
        <f>[1]CoreVPAExp!CD$138</f>
        <v>1.5529999999999999</v>
      </c>
      <c r="AG14" s="138">
        <f>[1]CoreVPAExp!CE$138</f>
        <v>0.42899999999999999</v>
      </c>
      <c r="AH14" s="138">
        <f>[1]CoreVPAExp!CF$138</f>
        <v>0.25600000000000001</v>
      </c>
      <c r="AI14" s="138">
        <f>[1]CoreVPAExp!CG$138</f>
        <v>0.54155610282481281</v>
      </c>
      <c r="AJ14" s="138">
        <f>[1]CoreVPAExp!CH$138</f>
        <v>0.59685806225608307</v>
      </c>
      <c r="AK14" s="138">
        <f>[1]CoreVPAExp!CI$138</f>
        <v>1.6600268753304839</v>
      </c>
      <c r="AL14" s="138">
        <f>[1]CoreVPAExp!CJ$138</f>
        <v>0.75048284510076946</v>
      </c>
      <c r="AM14" s="138">
        <f>[1]CoreVPAExp!CK$138</f>
        <v>0.6960521552732073</v>
      </c>
      <c r="AN14" s="138">
        <f>[1]CoreVPAExp!CL$138</f>
        <v>0.41081837250862102</v>
      </c>
      <c r="AO14" s="138">
        <f>[1]CoreVPAExp!CM$138</f>
        <v>6.8989659999999997</v>
      </c>
      <c r="AP14" s="138">
        <f>[1]CoreVPAExp!CN$138</f>
        <v>3.3192869999999997</v>
      </c>
      <c r="AQ14" s="138">
        <f>[1]CoreVPAExp!CO$138</f>
        <v>3.3535359999999996</v>
      </c>
      <c r="AR14" s="138">
        <f>[1]CoreVPAExp!CP$138</f>
        <v>4.8539750000000002</v>
      </c>
      <c r="AS14" s="138">
        <f>[1]CoreVPAExp!CQ$138</f>
        <v>2.1711109999999998</v>
      </c>
      <c r="AT14" s="138">
        <f>[1]CoreVPAExp!CR$138</f>
        <v>1.5953949999999999</v>
      </c>
      <c r="AU14" s="138">
        <f>[1]CoreVPAExp!CS$138</f>
        <v>1.5243289999999998</v>
      </c>
      <c r="AV14" s="172">
        <f>[1]CoreVPAExp!CT$138</f>
        <v>0</v>
      </c>
      <c r="AW14" s="138">
        <f>[1]CoreVPAExp!CU$138</f>
        <v>0</v>
      </c>
      <c r="AX14" s="138">
        <f>[1]CoreVPAExp!CV$138</f>
        <v>0</v>
      </c>
      <c r="AY14" s="138">
        <f>[1]CoreVPAExp!CW$138</f>
        <v>0</v>
      </c>
      <c r="AZ14" s="138">
        <f>[1]CoreVPAExp!CX$138</f>
        <v>0</v>
      </c>
      <c r="BA14" s="138">
        <f>[1]CoreVPAExp!CY$138</f>
        <v>0</v>
      </c>
      <c r="BB14" s="138">
        <f>[1]CoreVPAExp!CZ$138</f>
        <v>0</v>
      </c>
      <c r="BC14" s="138">
        <f>[1]CoreVPAExp!DA$138</f>
        <v>0</v>
      </c>
      <c r="BD14" s="146"/>
    </row>
    <row r="15" spans="1:56">
      <c r="B15" s="5" t="s">
        <v>39</v>
      </c>
      <c r="C15" s="53">
        <f>1/$A$1*[1]CoreVPAExp!BC$187</f>
        <v>2.6237507020000002E-2</v>
      </c>
      <c r="D15" s="25">
        <f>1/$A$1*[1]CoreVPAExp!BC$187</f>
        <v>2.6237507020000002E-2</v>
      </c>
      <c r="E15" s="25">
        <f>1/$A$1*[1]CoreVPAExp!BD$187</f>
        <v>3.9157043740000001E-2</v>
      </c>
      <c r="F15" s="25">
        <f>1/$A$1*[1]CoreVPAExp!BE$187</f>
        <v>1.5928063419999999E-2</v>
      </c>
      <c r="G15" s="25">
        <f>1/$A$1*[1]CoreVPAExp!BF$187</f>
        <v>3.5051742980000002E-2</v>
      </c>
      <c r="H15" s="25">
        <f>1/$A$1*[1]CoreVPAExp!BG$187</f>
        <v>1.9297692280000001E-2</v>
      </c>
      <c r="I15" s="25">
        <f>1/$A$1*[1]CoreVPAExp!BH$187</f>
        <v>9.0008497000000007E-3</v>
      </c>
      <c r="J15" s="25">
        <f>1/$A$1*[1]CoreVPAExp!BI$187</f>
        <v>2.6369663599999999E-2</v>
      </c>
      <c r="K15" s="25">
        <f>1/$A$1*[1]CoreVPAExp!BJ$187</f>
        <v>1.2873266E-2</v>
      </c>
      <c r="L15" s="25">
        <f>1/$A$1*[1]CoreVPAExp!BK$187</f>
        <v>2.3955713999999997E-3</v>
      </c>
      <c r="M15" s="25">
        <f>1/$A$1*[1]CoreVPAExp!BL$187</f>
        <v>1.2541936568E-2</v>
      </c>
      <c r="N15" s="25">
        <f>1/$A$1*[1]CoreVPAExp!BM$187</f>
        <v>4.7218399999999994E-2</v>
      </c>
      <c r="O15" s="25">
        <f>1/$A$1*[1]CoreVPAExp!BN$187</f>
        <v>6.1188152499999995E-2</v>
      </c>
      <c r="P15" s="25">
        <f>1/$A$1*[1]CoreVPAExp!BO$187</f>
        <v>7.0119641199999999E-2</v>
      </c>
      <c r="Q15" s="25">
        <f>1/$A$1*[1]CoreVPAExp!BP$187</f>
        <v>1.5508430599999999E-2</v>
      </c>
      <c r="R15" s="25">
        <f>1/$A$1*[1]CoreVPAExp!BQ$187</f>
        <v>3.09345512E-2</v>
      </c>
      <c r="S15" s="25">
        <f>1/$A$1*[1]CoreVPAExp!BR$187</f>
        <v>3.7757742399999995E-2</v>
      </c>
      <c r="T15" s="139">
        <f>1/$A$1*[1]CoreVPAExp!BS$187</f>
        <v>1.9490660867999998E-2</v>
      </c>
      <c r="U15" s="165">
        <f>1/$A$1*[1]CoreVPAExp!BT$187</f>
        <v>0</v>
      </c>
      <c r="V15" s="25">
        <f>1/$A$1*[1]CoreVPAExp!BU$187</f>
        <v>0</v>
      </c>
      <c r="W15" s="25">
        <f>1/$A$1*[1]CoreVPAExp!BV$187</f>
        <v>0</v>
      </c>
      <c r="X15" s="25">
        <f>1/$A$1*[1]CoreVPAExp!BW$187</f>
        <v>0</v>
      </c>
      <c r="Y15" s="25">
        <f>1/$A$1*[1]CoreVPAExp!BX$187</f>
        <v>0</v>
      </c>
      <c r="Z15" s="25">
        <f>1/$A$1*[1]CoreVPAExp!BY$187</f>
        <v>0</v>
      </c>
      <c r="AA15" s="25">
        <f>1/$A$1*[1]CoreVPAExp!BZ$187</f>
        <v>0</v>
      </c>
      <c r="AB15" s="25">
        <f>1/$A$1*[1]CoreVPAExp!CA$187</f>
        <v>0</v>
      </c>
      <c r="AC15" s="137"/>
      <c r="AD15" s="134">
        <f>[1]CoreVPAExp!CB$187</f>
        <v>9.0098559999999992</v>
      </c>
      <c r="AE15" s="138">
        <f>[1]CoreVPAExp!CC$187</f>
        <v>2.7552840000000001</v>
      </c>
      <c r="AF15" s="138">
        <f>[1]CoreVPAExp!CD$187</f>
        <v>4.678744</v>
      </c>
      <c r="AG15" s="138">
        <f>[1]CoreVPAExp!CE$187</f>
        <v>2.0240429999999998</v>
      </c>
      <c r="AH15" s="138">
        <f>[1]CoreVPAExp!CF$187</f>
        <v>3.4739019999999998</v>
      </c>
      <c r="AI15" s="138">
        <f>[1]CoreVPAExp!CG$187</f>
        <v>3.6719590000000002</v>
      </c>
      <c r="AJ15" s="138">
        <f>[1]CoreVPAExp!CH$187</f>
        <v>4.4145029999999998</v>
      </c>
      <c r="AK15" s="138">
        <f>[1]CoreVPAExp!CI$187</f>
        <v>7.8820209999999991</v>
      </c>
      <c r="AL15" s="138">
        <f>[1]CoreVPAExp!CJ$187</f>
        <v>4.0610099999999996</v>
      </c>
      <c r="AM15" s="138">
        <f>[1]CoreVPAExp!CK$187</f>
        <v>0.62455099999999997</v>
      </c>
      <c r="AN15" s="138">
        <f>[1]CoreVPAExp!CL$187</f>
        <v>4.2310249999999998</v>
      </c>
      <c r="AO15" s="138">
        <f>[1]CoreVPAExp!CM$187</f>
        <v>9.7832889999999999</v>
      </c>
      <c r="AP15" s="138">
        <f>[1]CoreVPAExp!CN$187</f>
        <v>16.928711</v>
      </c>
      <c r="AQ15" s="138">
        <f>[1]CoreVPAExp!CO$187</f>
        <v>11.524170999999999</v>
      </c>
      <c r="AR15" s="138">
        <f>[1]CoreVPAExp!CP$187</f>
        <v>3.7769209999999998</v>
      </c>
      <c r="AS15" s="138">
        <f>[1]CoreVPAExp!CQ$187</f>
        <v>4.9030239999999994</v>
      </c>
      <c r="AT15" s="138">
        <f>[1]CoreVPAExp!CR$187</f>
        <v>4.1931569999999994</v>
      </c>
      <c r="AU15" s="138">
        <f>[1]CoreVPAExp!CS$187</f>
        <v>1.8499979999999998</v>
      </c>
      <c r="AV15" s="172">
        <f>[1]CoreVPAExp!CT$187</f>
        <v>0</v>
      </c>
      <c r="AW15" s="138">
        <f>[1]CoreVPAExp!CU$187</f>
        <v>0</v>
      </c>
      <c r="AX15" s="138">
        <f>[1]CoreVPAExp!CV$187</f>
        <v>0</v>
      </c>
      <c r="AY15" s="138">
        <f>[1]CoreVPAExp!CW$187</f>
        <v>0</v>
      </c>
      <c r="AZ15" s="138">
        <f>[1]CoreVPAExp!CX$187</f>
        <v>0</v>
      </c>
      <c r="BA15" s="138">
        <f>[1]CoreVPAExp!CY$187</f>
        <v>0</v>
      </c>
      <c r="BB15" s="138">
        <f>[1]CoreVPAExp!CZ$187</f>
        <v>0</v>
      </c>
      <c r="BC15" s="138">
        <f>[1]CoreVPAExp!DA$187</f>
        <v>0</v>
      </c>
      <c r="BD15" s="146"/>
    </row>
    <row r="16" spans="1:56">
      <c r="B16" s="5" t="s">
        <v>46</v>
      </c>
      <c r="C16" s="53">
        <f>1/$A$1*[1]CoreVPAExp!BC$206</f>
        <v>2.0948200000000003E-3</v>
      </c>
      <c r="D16" s="25">
        <f>1/$A$1*[1]CoreVPAExp!BC$206</f>
        <v>2.0948200000000003E-3</v>
      </c>
      <c r="E16" s="25">
        <f>1/$A$1*[1]CoreVPAExp!BD$206</f>
        <v>1.2448800000000001E-3</v>
      </c>
      <c r="F16" s="25">
        <f>1/$A$1*[1]CoreVPAExp!BE$206</f>
        <v>3.7032068387096778E-3</v>
      </c>
      <c r="G16" s="25">
        <f>1/$A$1*[1]CoreVPAExp!BF$206</f>
        <v>6.1449716774193558E-3</v>
      </c>
      <c r="H16" s="25">
        <f>1/$A$1*[1]CoreVPAExp!BG$206</f>
        <v>2.0708258245161291E-3</v>
      </c>
      <c r="I16" s="25">
        <f>1/$A$1*[1]CoreVPAExp!BH$206</f>
        <v>7.0889000000000004E-3</v>
      </c>
      <c r="J16" s="25">
        <f>1/$A$1*[1]CoreVPAExp!BI$206</f>
        <v>6.6047800000000002E-3</v>
      </c>
      <c r="K16" s="25">
        <f>1/$A$1*[1]CoreVPAExp!BJ$206</f>
        <v>6.7691314E-4</v>
      </c>
      <c r="L16" s="25">
        <f>1/$A$1*[1]CoreVPAExp!BK$206</f>
        <v>1.5470000000000002E-4</v>
      </c>
      <c r="M16" s="25">
        <f>1/$A$1*[1]CoreVPAExp!BL$206</f>
        <v>3.4579999999999998E-5</v>
      </c>
      <c r="N16" s="25">
        <f>1/$A$1*[1]CoreVPAExp!BM$206</f>
        <v>9.0635999999999993E-4</v>
      </c>
      <c r="O16" s="25">
        <f>1/$A$1*[1]CoreVPAExp!BN$206</f>
        <v>3.1849999999999999E-4</v>
      </c>
      <c r="P16" s="25">
        <f>1/$A$1*[1]CoreVPAExp!BO$206</f>
        <v>1.1866400000000001E-3</v>
      </c>
      <c r="Q16" s="25">
        <f>1/$A$1*[1]CoreVPAExp!BP$206</f>
        <v>0</v>
      </c>
      <c r="R16" s="25">
        <f>1/$A$1*[1]CoreVPAExp!BQ$206</f>
        <v>2.6758199999999997E-5</v>
      </c>
      <c r="S16" s="25">
        <f>1/$A$1*[1]CoreVPAExp!BR$206</f>
        <v>1.5777677999999999E-4</v>
      </c>
      <c r="T16" s="139">
        <f>1/$A$1*[1]CoreVPAExp!BS$206</f>
        <v>6.208159999999999E-6</v>
      </c>
      <c r="U16" s="25">
        <f>1/$A$1*[1]CoreVPAExp!BT$206</f>
        <v>0</v>
      </c>
      <c r="V16" s="25">
        <f>1/$A$1*[1]CoreVPAExp!BU$206</f>
        <v>0</v>
      </c>
      <c r="W16" s="25">
        <f>1/$A$1*[1]CoreVPAExp!BV$206</f>
        <v>0</v>
      </c>
      <c r="X16" s="25">
        <f>1/$A$1*[1]CoreVPAExp!BW$206</f>
        <v>0</v>
      </c>
      <c r="Y16" s="25">
        <f>1/$A$1*[1]CoreVPAExp!BX$206</f>
        <v>0</v>
      </c>
      <c r="Z16" s="25">
        <f>1/$A$1*[1]CoreVPAExp!BY$206</f>
        <v>0</v>
      </c>
      <c r="AA16" s="25">
        <f>1/$A$1*[1]CoreVPAExp!BZ$206</f>
        <v>0</v>
      </c>
      <c r="AB16" s="25">
        <f>1/$A$1*[1]CoreVPAExp!CA$206</f>
        <v>0</v>
      </c>
      <c r="AC16" s="137"/>
      <c r="AD16" s="134">
        <f>[1]CoreVPAExp!CB$206</f>
        <v>5.7239999999999999E-2</v>
      </c>
      <c r="AE16" s="138">
        <f>[1]CoreVPAExp!CC$206</f>
        <v>0.56254899999999997</v>
      </c>
      <c r="AF16" s="138">
        <f>[1]CoreVPAExp!CD$206</f>
        <v>0.28894500000000001</v>
      </c>
      <c r="AG16" s="138">
        <f>[1]CoreVPAExp!CE$206</f>
        <v>0.63076599999999994</v>
      </c>
      <c r="AH16" s="138">
        <f>[1]CoreVPAExp!CF$206</f>
        <v>1.0466709999999999</v>
      </c>
      <c r="AI16" s="138">
        <f>[1]CoreVPAExp!CG$206</f>
        <v>0.35244299999999995</v>
      </c>
      <c r="AJ16" s="138">
        <f>[1]CoreVPAExp!CH$206</f>
        <v>1.5216829999999999</v>
      </c>
      <c r="AK16" s="138">
        <f>[1]CoreVPAExp!CI$206</f>
        <v>1.09798</v>
      </c>
      <c r="AL16" s="138">
        <f>[1]CoreVPAExp!CJ$206</f>
        <v>0.247229</v>
      </c>
      <c r="AM16" s="138">
        <f>[1]CoreVPAExp!CK$206</f>
        <v>5.5121999999999997E-2</v>
      </c>
      <c r="AN16" s="138">
        <f>[1]CoreVPAExp!CL$206</f>
        <v>1.7949E-2</v>
      </c>
      <c r="AO16" s="138">
        <f>[1]CoreVPAExp!CM$206</f>
        <v>0.22531799999999999</v>
      </c>
      <c r="AP16" s="138">
        <f>[1]CoreVPAExp!CN$206</f>
        <v>7.3344999999999994E-2</v>
      </c>
      <c r="AQ16" s="138">
        <f>[1]CoreVPAExp!CO$206</f>
        <v>0.258384</v>
      </c>
      <c r="AR16" s="138">
        <f>[1]CoreVPAExp!CP$206</f>
        <v>0</v>
      </c>
      <c r="AS16" s="138">
        <f>[1]CoreVPAExp!CQ$206</f>
        <v>1.1878999999999999E-2</v>
      </c>
      <c r="AT16" s="138">
        <f>[1]CoreVPAExp!CR$206</f>
        <v>6.2628000000000003E-2</v>
      </c>
      <c r="AU16" s="138">
        <f>[1]CoreVPAExp!CS$206</f>
        <v>2.532E-3</v>
      </c>
      <c r="AV16" s="138">
        <f>[1]CoreVPAExp!CT$206</f>
        <v>0</v>
      </c>
      <c r="AW16" s="138">
        <f>[1]CoreVPAExp!CU$206</f>
        <v>0</v>
      </c>
      <c r="AX16" s="138">
        <f>[1]CoreVPAExp!CV$206</f>
        <v>0</v>
      </c>
      <c r="AY16" s="138">
        <f>[1]CoreVPAExp!CW$206</f>
        <v>0</v>
      </c>
      <c r="AZ16" s="138">
        <f>[1]CoreVPAExp!CX$206</f>
        <v>0</v>
      </c>
      <c r="BA16" s="138">
        <f>[1]CoreVPAExp!CY$206</f>
        <v>0</v>
      </c>
      <c r="BB16" s="138">
        <f>[1]CoreVPAExp!CZ$206</f>
        <v>0</v>
      </c>
      <c r="BC16" s="138">
        <f>[1]CoreVPAExp!DA$206</f>
        <v>0</v>
      </c>
      <c r="BD16" s="146"/>
    </row>
    <row r="17" spans="2:56">
      <c r="B17" s="5" t="s">
        <v>23</v>
      </c>
      <c r="C17" s="53">
        <f>1/$A$1*[1]CoreVPAExp!BC$121</f>
        <v>0.25366104</v>
      </c>
      <c r="D17" s="25">
        <f>1/$A$1*[1]CoreVPAExp!BC$121</f>
        <v>0.25366104</v>
      </c>
      <c r="E17" s="25">
        <f>1/$A$1*[1]CoreVPAExp!BD$121</f>
        <v>0.23810694411999994</v>
      </c>
      <c r="F17" s="25">
        <f>1/$A$1*[1]CoreVPAExp!BE$121</f>
        <v>0.23951081495999996</v>
      </c>
      <c r="G17" s="25">
        <f>1/$A$1*[1]CoreVPAExp!BF$121</f>
        <v>0.24260171999999997</v>
      </c>
      <c r="H17" s="25">
        <f>1/$A$1*[1]CoreVPAExp!BG$121</f>
        <v>0.16384522488</v>
      </c>
      <c r="I17" s="25">
        <f>1/$A$1*[1]CoreVPAExp!BH$121</f>
        <v>0.12198497164</v>
      </c>
      <c r="J17" s="25">
        <f>1/$A$1*[1]CoreVPAExp!BI$121</f>
        <v>9.9798908719999996E-2</v>
      </c>
      <c r="K17" s="25">
        <f>1/$A$1*[1]CoreVPAExp!BJ$121</f>
        <v>9.2646494019999984E-2</v>
      </c>
      <c r="L17" s="25">
        <f>1/$A$1*[1]CoreVPAExp!BK$121</f>
        <v>0.10745596</v>
      </c>
      <c r="M17" s="25">
        <f>1/$A$1*[1]CoreVPAExp!BL$121</f>
        <v>9.0589547980000004E-2</v>
      </c>
      <c r="N17" s="25">
        <f>1/$A$1*[1]CoreVPAExp!BM$121</f>
        <v>0.1086231</v>
      </c>
      <c r="O17" s="25">
        <f>1/$A$1*[1]CoreVPAExp!BN$121</f>
        <v>9.9390741403200006E-2</v>
      </c>
      <c r="P17" s="25">
        <f>1/$A$1*[1]CoreVPAExp!BO$121</f>
        <v>7.6783999999999991E-2</v>
      </c>
      <c r="Q17" s="25">
        <f>1/$A$1*[1]CoreVPAExp!BP$121</f>
        <v>9.4279186008000004E-2</v>
      </c>
      <c r="R17" s="25">
        <f>1/$A$1*[1]CoreVPAExp!BQ$121</f>
        <v>8.0742719991999987E-2</v>
      </c>
      <c r="S17" s="25">
        <f>1/$A$1*[1]CoreVPAExp!BR$121</f>
        <v>7.9780420599999985E-2</v>
      </c>
      <c r="T17" s="139">
        <f>1/$A$1*[1]CoreVPAExp!BS$121</f>
        <v>5.6628599999999994E-2</v>
      </c>
      <c r="U17" s="25">
        <f>1/$A$1*[1]CoreVPAExp!BT$121</f>
        <v>4.7541E-2</v>
      </c>
      <c r="V17" s="25">
        <f>1/$A$1*[1]CoreVPAExp!BU$121</f>
        <v>0</v>
      </c>
      <c r="W17" s="25">
        <f>1/$A$1*[1]CoreVPAExp!BV$121</f>
        <v>0</v>
      </c>
      <c r="X17" s="25">
        <f>1/$A$1*[1]CoreVPAExp!BW$121</f>
        <v>0</v>
      </c>
      <c r="Y17" s="25">
        <f>1/$A$1*[1]CoreVPAExp!BX$121</f>
        <v>0</v>
      </c>
      <c r="Z17" s="25">
        <f>1/$A$1*[1]CoreVPAExp!BY$121</f>
        <v>0</v>
      </c>
      <c r="AA17" s="25">
        <f>1/$A$1*[1]CoreVPAExp!BZ$121</f>
        <v>0</v>
      </c>
      <c r="AB17" s="25">
        <f>1/$A$1*[1]CoreVPAExp!CA$121</f>
        <v>0</v>
      </c>
      <c r="AC17" s="137"/>
      <c r="AD17" s="134">
        <f>[1]CoreVPAExp!CB$121</f>
        <v>38.202000000000005</v>
      </c>
      <c r="AE17" s="138">
        <f>[1]CoreVPAExp!CC$121</f>
        <v>25.741298999999994</v>
      </c>
      <c r="AF17" s="138">
        <f>[1]CoreVPAExp!CD$121</f>
        <v>24.183624999999999</v>
      </c>
      <c r="AG17" s="138">
        <f>[1]CoreVPAExp!CE$121</f>
        <v>24.013096999999998</v>
      </c>
      <c r="AH17" s="138">
        <f>[1]CoreVPAExp!CF$121</f>
        <v>30.768000000000001</v>
      </c>
      <c r="AI17" s="138">
        <f>[1]CoreVPAExp!CG$121</f>
        <v>22.941000000000003</v>
      </c>
      <c r="AJ17" s="138">
        <f>[1]CoreVPAExp!CH$121</f>
        <v>19.682000000000002</v>
      </c>
      <c r="AK17" s="138">
        <f>[1]CoreVPAExp!CI$121</f>
        <v>18.171999999999997</v>
      </c>
      <c r="AL17" s="138">
        <f>[1]CoreVPAExp!CJ$121</f>
        <v>16.068000000000001</v>
      </c>
      <c r="AM17" s="138">
        <f>[1]CoreVPAExp!CK$121</f>
        <v>16.608000000000001</v>
      </c>
      <c r="AN17" s="138">
        <f>[1]CoreVPAExp!CL$121</f>
        <v>16.486999999999998</v>
      </c>
      <c r="AO17" s="138">
        <f>[1]CoreVPAExp!CM$121</f>
        <v>22.472999999999999</v>
      </c>
      <c r="AP17" s="138">
        <f>[1]CoreVPAExp!CN$121</f>
        <v>22.052</v>
      </c>
      <c r="AQ17" s="138">
        <f>[1]CoreVPAExp!CO$121</f>
        <v>17.356999999999999</v>
      </c>
      <c r="AR17" s="138">
        <f>[1]CoreVPAExp!CP$121</f>
        <v>18.569314999999996</v>
      </c>
      <c r="AS17" s="138">
        <f>[1]CoreVPAExp!CQ$121</f>
        <v>18.038999999999998</v>
      </c>
      <c r="AT17" s="138">
        <f>[1]CoreVPAExp!CR$121</f>
        <v>15.906000000000001</v>
      </c>
      <c r="AU17" s="138">
        <f>[1]CoreVPAExp!CS$121</f>
        <v>11.967000000000001</v>
      </c>
      <c r="AV17" s="138">
        <f>[1]CoreVPAExp!CT$121</f>
        <v>10.449</v>
      </c>
      <c r="AW17" s="138">
        <f>[1]CoreVPAExp!CU$121</f>
        <v>0</v>
      </c>
      <c r="AX17" s="138">
        <f>[1]CoreVPAExp!CV$121</f>
        <v>0</v>
      </c>
      <c r="AY17" s="138">
        <f>[1]CoreVPAExp!CW$121</f>
        <v>0</v>
      </c>
      <c r="AZ17" s="138">
        <f>[1]CoreVPAExp!CX$121</f>
        <v>0</v>
      </c>
      <c r="BA17" s="138">
        <f>[1]CoreVPAExp!CY$121</f>
        <v>0</v>
      </c>
      <c r="BB17" s="138">
        <f>[1]CoreVPAExp!CZ$121</f>
        <v>0</v>
      </c>
      <c r="BC17" s="138">
        <f>[1]CoreVPAExp!DA$121</f>
        <v>0</v>
      </c>
      <c r="BD17" s="146"/>
    </row>
    <row r="18" spans="2:56">
      <c r="B18" s="5" t="s">
        <v>43</v>
      </c>
      <c r="C18" s="53">
        <f>1/$A$1*[1]CoreVPAExp!BC$228</f>
        <v>9.4022980000000006E-2</v>
      </c>
      <c r="D18" s="25">
        <f>1/$A$1*[1]CoreVPAExp!BC$228</f>
        <v>9.4022980000000006E-2</v>
      </c>
      <c r="E18" s="25">
        <f>1/$A$1*[1]CoreVPAExp!BD$228</f>
        <v>0.10382746000000001</v>
      </c>
      <c r="F18" s="25">
        <f>1/$A$1*[1]CoreVPAExp!BE$228</f>
        <v>0.10526323999999999</v>
      </c>
      <c r="G18" s="25">
        <f>1/$A$1*[1]CoreVPAExp!BF$228</f>
        <v>0.10814345333333333</v>
      </c>
      <c r="H18" s="25">
        <f>1/$A$1*[1]CoreVPAExp!BG$228</f>
        <v>0.10127372389999999</v>
      </c>
      <c r="I18" s="25">
        <f>1/$A$1*[1]CoreVPAExp!BH$228</f>
        <v>7.8894182324000001E-2</v>
      </c>
      <c r="J18" s="25">
        <f>1/$A$1*[1]CoreVPAExp!BI$228</f>
        <v>5.7048496475999994E-2</v>
      </c>
      <c r="K18" s="25">
        <f>1/$A$1*[1]CoreVPAExp!BJ$228</f>
        <v>5.6649933199999988E-2</v>
      </c>
      <c r="L18" s="25">
        <f>1/$A$1*[1]CoreVPAExp!BK$228</f>
        <v>4.1711661799999994E-2</v>
      </c>
      <c r="M18" s="25">
        <f>1/$A$1*[1]CoreVPAExp!BL$228</f>
        <v>5.6318116399999993E-2</v>
      </c>
      <c r="N18" s="25">
        <f>1/$A$1*[1]CoreVPAExp!BM$228</f>
        <v>8.3570511999999986E-2</v>
      </c>
      <c r="O18" s="25">
        <f>1/$A$1*[1]CoreVPAExp!BN$228</f>
        <v>8.2983522000000004E-2</v>
      </c>
      <c r="P18" s="25">
        <f>1/$A$1*[1]CoreVPAExp!BO$228</f>
        <v>5.2190300000000002E-2</v>
      </c>
      <c r="Q18" s="25">
        <f>1/$A$1*[1]CoreVPAExp!BP$228</f>
        <v>8.076216E-2</v>
      </c>
      <c r="R18" s="25">
        <f>1/$A$1*[1]CoreVPAExp!BQ$228</f>
        <v>7.4540419999999982E-2</v>
      </c>
      <c r="S18" s="25">
        <f>1/$A$1*[1]CoreVPAExp!BR$228</f>
        <v>6.4483866860000003E-2</v>
      </c>
      <c r="T18" s="139">
        <f>1/$A$1*[1]CoreVPAExp!BS$228</f>
        <v>3.543698E-2</v>
      </c>
      <c r="U18" s="25">
        <f>1/$A$1*[1]CoreVPAExp!BT$228</f>
        <v>2.5537019999999997E-2</v>
      </c>
      <c r="V18" s="25">
        <f>1/$A$1*[1]CoreVPAExp!BU$228</f>
        <v>0</v>
      </c>
      <c r="W18" s="25">
        <f>1/$A$1*[1]CoreVPAExp!BV$228</f>
        <v>0</v>
      </c>
      <c r="X18" s="25">
        <f>1/$A$1*[1]CoreVPAExp!BW$228</f>
        <v>0</v>
      </c>
      <c r="Y18" s="25">
        <f>1/$A$1*[1]CoreVPAExp!BX$228</f>
        <v>0</v>
      </c>
      <c r="Z18" s="25">
        <f>1/$A$1*[1]CoreVPAExp!BY$228</f>
        <v>0</v>
      </c>
      <c r="AA18" s="25">
        <f>1/$A$1*[1]CoreVPAExp!BZ$228</f>
        <v>0</v>
      </c>
      <c r="AB18" s="25">
        <f>1/$A$1*[1]CoreVPAExp!CA$228</f>
        <v>0</v>
      </c>
      <c r="AC18" s="137"/>
      <c r="AD18" s="134">
        <f>[1]CoreVPAExp!CB$228</f>
        <v>9.8308677553634318</v>
      </c>
      <c r="AE18" s="138">
        <f>[1]CoreVPAExp!CC$228</f>
        <v>9.378224852071007</v>
      </c>
      <c r="AF18" s="138">
        <f>[1]CoreVPAExp!CD$228</f>
        <v>12.162999999999998</v>
      </c>
      <c r="AG18" s="138">
        <f>[1]CoreVPAExp!CE$228</f>
        <v>12.785</v>
      </c>
      <c r="AH18" s="138">
        <f>[1]CoreVPAExp!CF$228</f>
        <v>15.785</v>
      </c>
      <c r="AI18" s="138">
        <f>[1]CoreVPAExp!CG$228</f>
        <v>14.242504480638285</v>
      </c>
      <c r="AJ18" s="138">
        <f>[1]CoreVPAExp!CH$228</f>
        <v>12.364826554615906</v>
      </c>
      <c r="AK18" s="138">
        <f>[1]CoreVPAExp!CI$228</f>
        <v>10.606489242096464</v>
      </c>
      <c r="AL18" s="138">
        <f>[1]CoreVPAExp!CJ$228</f>
        <v>11.577146777870754</v>
      </c>
      <c r="AM18" s="138">
        <f>[1]CoreVPAExp!CK$228</f>
        <v>6.9422145498039889</v>
      </c>
      <c r="AN18" s="138">
        <f>[1]CoreVPAExp!CL$228</f>
        <v>10.996114932005359</v>
      </c>
      <c r="AO18" s="138">
        <f>[1]CoreVPAExp!CM$228</f>
        <v>15.734669046280892</v>
      </c>
      <c r="AP18" s="138">
        <f>[1]CoreVPAExp!CN$228</f>
        <v>18.302075381504739</v>
      </c>
      <c r="AQ18" s="138">
        <f>[1]CoreVPAExp!CO$228</f>
        <v>8.9049999999999994</v>
      </c>
      <c r="AR18" s="138">
        <f>[1]CoreVPAExp!CP$228</f>
        <v>16.979000000000003</v>
      </c>
      <c r="AS18" s="138">
        <f>[1]CoreVPAExp!CQ$228</f>
        <v>14.576000000000001</v>
      </c>
      <c r="AT18" s="138">
        <f>[1]CoreVPAExp!CR$228</f>
        <v>11.723523999999998</v>
      </c>
      <c r="AU18" s="138">
        <f>[1]CoreVPAExp!CS$228</f>
        <v>9.245000000000001</v>
      </c>
      <c r="AV18" s="138">
        <f>[1]CoreVPAExp!CT$228</f>
        <v>5.8090000000000002</v>
      </c>
      <c r="AW18" s="138">
        <f>[1]CoreVPAExp!CU$228</f>
        <v>0</v>
      </c>
      <c r="AX18" s="138">
        <f>[1]CoreVPAExp!CV$228</f>
        <v>0</v>
      </c>
      <c r="AY18" s="138">
        <f>[1]CoreVPAExp!CW$228</f>
        <v>0</v>
      </c>
      <c r="AZ18" s="138">
        <f>[1]CoreVPAExp!CX$228</f>
        <v>0</v>
      </c>
      <c r="BA18" s="138">
        <f>[1]CoreVPAExp!CY$228</f>
        <v>0</v>
      </c>
      <c r="BB18" s="138">
        <f>[1]CoreVPAExp!CZ$228</f>
        <v>0</v>
      </c>
      <c r="BC18" s="138">
        <f>[1]CoreVPAExp!DA$228</f>
        <v>0</v>
      </c>
      <c r="BD18" s="146"/>
    </row>
    <row r="19" spans="2:56">
      <c r="B19" s="5" t="s">
        <v>21</v>
      </c>
      <c r="C19" s="53">
        <f>1/$A$1*[1]CoreVPAExp!BC$231</f>
        <v>0</v>
      </c>
      <c r="D19" s="25">
        <f>1/$A$1*[1]CoreVPAExp!BC$231</f>
        <v>0</v>
      </c>
      <c r="E19" s="25">
        <f>1/$A$1*[1]CoreVPAExp!BD$231</f>
        <v>1.8467000000000001E-2</v>
      </c>
      <c r="F19" s="25">
        <f>1/$A$1*[1]CoreVPAExp!BE$231</f>
        <v>2.5769E-2</v>
      </c>
      <c r="G19" s="25">
        <f>1/$A$1*[1]CoreVPAExp!BF$231</f>
        <v>2.5718000000000001E-2</v>
      </c>
      <c r="H19" s="25">
        <f>1/$A$1*[1]CoreVPAExp!BG$231</f>
        <v>5.657728857792791E-2</v>
      </c>
      <c r="I19" s="25">
        <f>1/$A$1*[1]CoreVPAExp!BH$231</f>
        <v>2.8436654862332534E-2</v>
      </c>
      <c r="J19" s="25">
        <f>1/$A$1*[1]CoreVPAExp!BI$231</f>
        <v>1.9482410834482346E-2</v>
      </c>
      <c r="K19" s="25">
        <f>1/$A$1*[1]CoreVPAExp!BJ$231</f>
        <v>3.5389780836179503E-2</v>
      </c>
      <c r="L19" s="25">
        <f>1/$A$1*[1]CoreVPAExp!BK$231</f>
        <v>1.317628E-2</v>
      </c>
      <c r="M19" s="25">
        <f>1/$A$1*[1]CoreVPAExp!BL$231</f>
        <v>1.101765588E-3</v>
      </c>
      <c r="N19" s="25">
        <f>1/$A$1*[1]CoreVPAExp!BM$231</f>
        <v>1.0752919999999999E-2</v>
      </c>
      <c r="O19" s="25">
        <f>1/$A$1*[1]CoreVPAExp!BN$231</f>
        <v>9.193999999999999E-3</v>
      </c>
      <c r="P19" s="25">
        <f>1/$A$1*[1]CoreVPAExp!BO$231</f>
        <v>0</v>
      </c>
      <c r="Q19" s="25">
        <f>1/$A$1*[1]CoreVPAExp!BP$231</f>
        <v>4.0768E-4</v>
      </c>
      <c r="R19" s="25">
        <f>1/$A$1*[1]CoreVPAExp!BQ$231</f>
        <v>0</v>
      </c>
      <c r="S19" s="139">
        <f>1/$A$1*[1]CoreVPAExp!BR$231</f>
        <v>0</v>
      </c>
      <c r="T19" s="139">
        <f>1/$A$1*[1]CoreVPAExp!BS$231</f>
        <v>6.4104149999999992E-4</v>
      </c>
      <c r="U19" s="25">
        <f>1/$A$1*[1]CoreVPAExp!BT$231</f>
        <v>4.6804157400000002E-4</v>
      </c>
      <c r="V19" s="25">
        <f>1/$A$1*[1]CoreVPAExp!BU$231</f>
        <v>0</v>
      </c>
      <c r="W19" s="25">
        <f>1/$A$1*[1]CoreVPAExp!BV$231</f>
        <v>0</v>
      </c>
      <c r="X19" s="25">
        <f>1/$A$1*[1]CoreVPAExp!BW$231</f>
        <v>0</v>
      </c>
      <c r="Y19" s="25">
        <f>1/$A$1*[1]CoreVPAExp!BX$231</f>
        <v>0</v>
      </c>
      <c r="Z19" s="25">
        <f>1/$A$1*[1]CoreVPAExp!BY$231</f>
        <v>0</v>
      </c>
      <c r="AA19" s="25">
        <f>1/$A$1*[1]CoreVPAExp!BZ$231</f>
        <v>0</v>
      </c>
      <c r="AB19" s="25">
        <f>1/$A$1*[1]CoreVPAExp!CA$231</f>
        <v>0</v>
      </c>
      <c r="AC19" s="137"/>
      <c r="AD19" s="134">
        <f>[1]CoreVPAExp!CB$231</f>
        <v>1.6240000000000001</v>
      </c>
      <c r="AE19" s="138">
        <f>[1]CoreVPAExp!CC$231</f>
        <v>0</v>
      </c>
      <c r="AF19" s="138">
        <f>[1]CoreVPAExp!CD$231</f>
        <v>2.8679999999999999</v>
      </c>
      <c r="AG19" s="138">
        <f>[1]CoreVPAExp!CE$231</f>
        <v>3.66</v>
      </c>
      <c r="AH19" s="138">
        <f>[1]CoreVPAExp!CF$231</f>
        <v>3.73</v>
      </c>
      <c r="AI19" s="138">
        <f>[1]CoreVPAExp!CG$231</f>
        <v>9.846473710954049</v>
      </c>
      <c r="AJ19" s="138">
        <f>[1]CoreVPAExp!CH$231</f>
        <v>5.1930535209619535</v>
      </c>
      <c r="AK19" s="138">
        <f>[1]CoreVPAExp!CI$231</f>
        <v>5.0174071898614736</v>
      </c>
      <c r="AL19" s="138">
        <f>[1]CoreVPAExp!CJ$231</f>
        <v>7.9609260670288524</v>
      </c>
      <c r="AM19" s="138">
        <f>[1]CoreVPAExp!CK$231</f>
        <v>2.6843162189252747</v>
      </c>
      <c r="AN19" s="138">
        <f>[1]CoreVPAExp!CL$231</f>
        <v>0.38990424006178059</v>
      </c>
      <c r="AO19" s="138">
        <f>[1]CoreVPAExp!CM$231</f>
        <v>2.2712007721037097</v>
      </c>
      <c r="AP19" s="138">
        <f>[1]CoreVPAExp!CN$231</f>
        <v>3.484397368944069</v>
      </c>
      <c r="AQ19" s="138">
        <f>[1]CoreVPAExp!CO$231</f>
        <v>0</v>
      </c>
      <c r="AR19" s="138">
        <f>[1]CoreVPAExp!CP$231</f>
        <v>7.4115619077894546E-2</v>
      </c>
      <c r="AS19" s="138">
        <f>[1]CoreVPAExp!CQ$231</f>
        <v>0</v>
      </c>
      <c r="AT19" s="138">
        <f>[1]CoreVPAExp!CR$231</f>
        <v>0</v>
      </c>
      <c r="AU19" s="138">
        <f>[1]CoreVPAExp!CS$231</f>
        <v>0.12731439605019823</v>
      </c>
      <c r="AV19" s="138">
        <f>[1]CoreVPAExp!CT$231</f>
        <v>7.9563956733122693E-2</v>
      </c>
      <c r="AW19" s="138">
        <f>[1]CoreVPAExp!CU$231</f>
        <v>0</v>
      </c>
      <c r="AX19" s="138">
        <f>[1]CoreVPAExp!CV$231</f>
        <v>0</v>
      </c>
      <c r="AY19" s="138">
        <f>[1]CoreVPAExp!CW$231</f>
        <v>0</v>
      </c>
      <c r="AZ19" s="138">
        <f>[1]CoreVPAExp!CX$231</f>
        <v>0</v>
      </c>
      <c r="BA19" s="138">
        <f>[1]CoreVPAExp!CY$231</f>
        <v>0</v>
      </c>
      <c r="BB19" s="138">
        <f>[1]CoreVPAExp!CZ$231</f>
        <v>0</v>
      </c>
      <c r="BC19" s="138">
        <f>[1]CoreVPAExp!DA$231</f>
        <v>0</v>
      </c>
      <c r="BD19" s="146"/>
    </row>
    <row r="20" spans="2:56">
      <c r="B20" s="5" t="s">
        <v>41</v>
      </c>
      <c r="C20" s="53">
        <f>1/$A$1*[1]CoreVPAExp!BC$253</f>
        <v>9.0886866666666666E-3</v>
      </c>
      <c r="D20" s="25">
        <f>1/$A$1*[1]CoreVPAExp!BC$253</f>
        <v>9.0886866666666666E-3</v>
      </c>
      <c r="E20" s="25">
        <f>1/$A$1*[1]CoreVPAExp!BD$253</f>
        <v>0</v>
      </c>
      <c r="F20" s="25">
        <f>1/$A$1*[1]CoreVPAExp!BE$253</f>
        <v>6.8517071999999998E-2</v>
      </c>
      <c r="G20" s="25">
        <f>1/$A$1*[1]CoreVPAExp!BF$253</f>
        <v>0.13631099999999999</v>
      </c>
      <c r="H20" s="25">
        <f>1/$A$1*[1]CoreVPAExp!BG$253</f>
        <v>0.10517267222222222</v>
      </c>
      <c r="I20" s="25">
        <f>1/$A$1*[1]CoreVPAExp!BH$253</f>
        <v>4.7342005E-2</v>
      </c>
      <c r="J20" s="25">
        <f>1/$A$1*[1]CoreVPAExp!BI$253</f>
        <v>9.0320363636363643E-2</v>
      </c>
      <c r="K20" s="25">
        <f>1/$A$1*[1]CoreVPAExp!BJ$253</f>
        <v>8.036576956521739E-2</v>
      </c>
      <c r="L20" s="25">
        <f>1/$A$1*[1]CoreVPAExp!BK$253</f>
        <v>5.0483911111111113E-2</v>
      </c>
      <c r="M20" s="25">
        <f>1/$A$1*[1]CoreVPAExp!BL$253</f>
        <v>4.4576904761904762E-2</v>
      </c>
      <c r="N20" s="25">
        <f>1/$A$1*[1]CoreVPAExp!BM$253</f>
        <v>7.1514873913043481E-2</v>
      </c>
      <c r="O20" s="25">
        <f>1/$A$1*[1]CoreVPAExp!BN$253</f>
        <v>8.0378559400000008E-2</v>
      </c>
      <c r="P20" s="25">
        <f>1/$A$1*[1]CoreVPAExp!BO$253</f>
        <v>5.2772082608695647E-2</v>
      </c>
      <c r="Q20" s="25">
        <f>1/$A$1*[1]CoreVPAExp!BP$253</f>
        <v>5.3256662500000003E-2</v>
      </c>
      <c r="R20" s="25">
        <f>1/$A$1*[1]CoreVPAExp!BQ$253</f>
        <v>7.4850404166666662E-2</v>
      </c>
      <c r="S20" s="25">
        <f>1/$A$1*[1]CoreVPAExp!BR$253</f>
        <v>0.15570947499999999</v>
      </c>
      <c r="T20" s="139">
        <f>1/$A$1*[1]CoreVPAExp!BS$253</f>
        <v>0.11676803500000001</v>
      </c>
      <c r="U20" s="165">
        <f>1/$A$1*[1]CoreVPAExp!BT$253</f>
        <v>0</v>
      </c>
      <c r="V20" s="25">
        <f>1/$A$1*[1]CoreVPAExp!BU$253</f>
        <v>0</v>
      </c>
      <c r="W20" s="25">
        <f>1/$A$1*[1]CoreVPAExp!BV$253</f>
        <v>0</v>
      </c>
      <c r="X20" s="25">
        <f>1/$A$1*[1]CoreVPAExp!BW$253</f>
        <v>0</v>
      </c>
      <c r="Y20" s="25">
        <f>1/$A$1*[1]CoreVPAExp!BX$253</f>
        <v>0</v>
      </c>
      <c r="Z20" s="25">
        <f>1/$A$1*[1]CoreVPAExp!BY$253</f>
        <v>0</v>
      </c>
      <c r="AA20" s="25">
        <f>1/$A$1*[1]CoreVPAExp!BZ$253</f>
        <v>0</v>
      </c>
      <c r="AB20" s="25">
        <f>1/$A$1*[1]CoreVPAExp!CA$253</f>
        <v>0</v>
      </c>
      <c r="AC20" s="137"/>
      <c r="AD20" s="134">
        <f>[1]CoreVPAExp!CB$253</f>
        <v>0</v>
      </c>
      <c r="AE20" s="138">
        <f>[1]CoreVPAExp!CC$253</f>
        <v>1.379648</v>
      </c>
      <c r="AF20" s="138">
        <f>[1]CoreVPAExp!CD$253</f>
        <v>1.441E-3</v>
      </c>
      <c r="AG20" s="138">
        <f>[1]CoreVPAExp!CE$253</f>
        <v>10.200279999999999</v>
      </c>
      <c r="AH20" s="138">
        <f>[1]CoreVPAExp!CF$253</f>
        <v>18.300920999999999</v>
      </c>
      <c r="AI20" s="138">
        <f>[1]CoreVPAExp!CG$253</f>
        <v>18.941433</v>
      </c>
      <c r="AJ20" s="138">
        <f>[1]CoreVPAExp!CH$253</f>
        <v>10.916432</v>
      </c>
      <c r="AK20" s="138">
        <f>[1]CoreVPAExp!CI$253</f>
        <v>21.174225</v>
      </c>
      <c r="AL20" s="138">
        <f>[1]CoreVPAExp!CJ$253</f>
        <v>18.914463000000001</v>
      </c>
      <c r="AM20" s="138">
        <f>[1]CoreVPAExp!CK$253</f>
        <v>9.2182929999999992</v>
      </c>
      <c r="AN20" s="138">
        <f>[1]CoreVPAExp!CL$253</f>
        <v>9.4973700000000001</v>
      </c>
      <c r="AO20" s="138">
        <f>[1]CoreVPAExp!CM$253</f>
        <v>17.219783</v>
      </c>
      <c r="AP20" s="138">
        <f>[1]CoreVPAExp!CN$253</f>
        <v>15.249454999999999</v>
      </c>
      <c r="AQ20" s="138">
        <f>[1]CoreVPAExp!CO$253</f>
        <v>12.185344999999998</v>
      </c>
      <c r="AR20" s="138">
        <f>[1]CoreVPAExp!CP$253</f>
        <v>12.935585</v>
      </c>
      <c r="AS20" s="138">
        <f>[1]CoreVPAExp!CQ$253</f>
        <v>18.128115999999999</v>
      </c>
      <c r="AT20" s="138">
        <f>[1]CoreVPAExp!CR$253</f>
        <v>31.367784999999998</v>
      </c>
      <c r="AU20" s="138">
        <f>[1]CoreVPAExp!CS$253</f>
        <v>23.427547000000001</v>
      </c>
      <c r="AV20" s="172">
        <f>[1]CoreVPAExp!CT$253</f>
        <v>0</v>
      </c>
      <c r="AW20" s="138">
        <f>[1]CoreVPAExp!CU$253</f>
        <v>0</v>
      </c>
      <c r="AX20" s="138">
        <f>[1]CoreVPAExp!CV$253</f>
        <v>0</v>
      </c>
      <c r="AY20" s="138">
        <f>[1]CoreVPAExp!CW$253</f>
        <v>0</v>
      </c>
      <c r="AZ20" s="138">
        <f>[1]CoreVPAExp!CX$253</f>
        <v>0</v>
      </c>
      <c r="BA20" s="138">
        <f>[1]CoreVPAExp!CY$253</f>
        <v>0</v>
      </c>
      <c r="BB20" s="138">
        <f>[1]CoreVPAExp!CZ$253</f>
        <v>0</v>
      </c>
      <c r="BC20" s="138">
        <f>[1]CoreVPAExp!DA$253</f>
        <v>0</v>
      </c>
      <c r="BD20" s="146"/>
    </row>
    <row r="21" spans="2:56">
      <c r="B21" s="9" t="s">
        <v>18</v>
      </c>
      <c r="C21" s="54">
        <f t="shared" ref="C21:AB21" si="2">SUM(C10:C10)-SUM(C11:C20)</f>
        <v>-0.76305863919999961</v>
      </c>
      <c r="D21" s="39">
        <f t="shared" si="2"/>
        <v>0</v>
      </c>
      <c r="E21" s="39">
        <f t="shared" si="2"/>
        <v>0</v>
      </c>
      <c r="F21" s="39">
        <f t="shared" si="2"/>
        <v>0</v>
      </c>
      <c r="G21" s="39">
        <f t="shared" si="2"/>
        <v>0</v>
      </c>
      <c r="H21" s="39">
        <f t="shared" si="2"/>
        <v>0</v>
      </c>
      <c r="I21" s="39">
        <f t="shared" si="2"/>
        <v>0</v>
      </c>
      <c r="J21" s="39">
        <f t="shared" si="2"/>
        <v>0</v>
      </c>
      <c r="K21" s="39">
        <f t="shared" si="2"/>
        <v>0</v>
      </c>
      <c r="L21" s="39">
        <f t="shared" si="2"/>
        <v>0</v>
      </c>
      <c r="M21" s="39">
        <f t="shared" si="2"/>
        <v>0</v>
      </c>
      <c r="N21" s="39">
        <f t="shared" si="2"/>
        <v>0</v>
      </c>
      <c r="O21" s="39">
        <f t="shared" si="2"/>
        <v>0</v>
      </c>
      <c r="P21" s="39">
        <f t="shared" si="2"/>
        <v>0</v>
      </c>
      <c r="Q21" s="39">
        <f t="shared" si="2"/>
        <v>0</v>
      </c>
      <c r="R21" s="39">
        <f t="shared" si="2"/>
        <v>0</v>
      </c>
      <c r="S21" s="39">
        <f t="shared" si="2"/>
        <v>0</v>
      </c>
      <c r="T21" s="29">
        <f t="shared" si="2"/>
        <v>0</v>
      </c>
      <c r="U21" s="39">
        <f t="shared" si="2"/>
        <v>0</v>
      </c>
      <c r="V21" s="39">
        <f t="shared" si="2"/>
        <v>0</v>
      </c>
      <c r="W21" s="39">
        <f t="shared" si="2"/>
        <v>0</v>
      </c>
      <c r="X21" s="39">
        <f t="shared" si="2"/>
        <v>0</v>
      </c>
      <c r="Y21" s="39">
        <f t="shared" si="2"/>
        <v>0</v>
      </c>
      <c r="Z21" s="39">
        <f t="shared" si="2"/>
        <v>0</v>
      </c>
      <c r="AA21" s="39">
        <f t="shared" si="2"/>
        <v>0</v>
      </c>
      <c r="AB21" s="39">
        <f t="shared" si="2"/>
        <v>0</v>
      </c>
      <c r="AC21" s="137"/>
      <c r="AD21" s="135">
        <f t="shared" ref="AD21:BC21" si="3">SUM(AD10:AD10)-SUM(AD11:AD20)</f>
        <v>0</v>
      </c>
      <c r="AE21" s="27">
        <f t="shared" si="3"/>
        <v>0</v>
      </c>
      <c r="AF21" s="27">
        <f t="shared" si="3"/>
        <v>0</v>
      </c>
      <c r="AG21" s="27">
        <f t="shared" si="3"/>
        <v>0</v>
      </c>
      <c r="AH21" s="27">
        <f t="shared" si="3"/>
        <v>0</v>
      </c>
      <c r="AI21" s="27">
        <f t="shared" si="3"/>
        <v>0</v>
      </c>
      <c r="AJ21" s="27">
        <f t="shared" si="3"/>
        <v>0</v>
      </c>
      <c r="AK21" s="27">
        <f t="shared" si="3"/>
        <v>0</v>
      </c>
      <c r="AL21" s="27">
        <f t="shared" si="3"/>
        <v>0</v>
      </c>
      <c r="AM21" s="27">
        <f t="shared" si="3"/>
        <v>0</v>
      </c>
      <c r="AN21" s="27">
        <f t="shared" si="3"/>
        <v>0</v>
      </c>
      <c r="AO21" s="27">
        <f t="shared" si="3"/>
        <v>0</v>
      </c>
      <c r="AP21" s="27">
        <f t="shared" si="3"/>
        <v>0</v>
      </c>
      <c r="AQ21" s="27">
        <f t="shared" si="3"/>
        <v>0</v>
      </c>
      <c r="AR21" s="27">
        <f t="shared" si="3"/>
        <v>0</v>
      </c>
      <c r="AS21" s="27">
        <f t="shared" si="3"/>
        <v>0</v>
      </c>
      <c r="AT21" s="27">
        <f t="shared" si="3"/>
        <v>0</v>
      </c>
      <c r="AU21" s="27">
        <f t="shared" si="3"/>
        <v>0</v>
      </c>
      <c r="AV21" s="27">
        <f t="shared" si="3"/>
        <v>0</v>
      </c>
      <c r="AW21" s="27">
        <f t="shared" si="3"/>
        <v>0</v>
      </c>
      <c r="AX21" s="27">
        <f t="shared" si="3"/>
        <v>0</v>
      </c>
      <c r="AY21" s="27">
        <f t="shared" si="3"/>
        <v>0</v>
      </c>
      <c r="AZ21" s="27">
        <f t="shared" si="3"/>
        <v>0</v>
      </c>
      <c r="BA21" s="27">
        <f t="shared" si="3"/>
        <v>0</v>
      </c>
      <c r="BB21" s="27">
        <f t="shared" si="3"/>
        <v>0</v>
      </c>
      <c r="BC21" s="27">
        <f t="shared" si="3"/>
        <v>0</v>
      </c>
      <c r="BD21" s="146"/>
    </row>
    <row r="22" spans="2:56" ht="17.149999999999999" customHeight="1">
      <c r="B22" s="68" t="s">
        <v>92</v>
      </c>
      <c r="C22" s="69">
        <f>1/$A$1*[1]CoreVPAExp!BC$264</f>
        <v>5.9209923999999992E-3</v>
      </c>
      <c r="D22" s="70">
        <f>1/$A$1*[1]CoreVPAExp!BC$264</f>
        <v>5.9209923999999992E-3</v>
      </c>
      <c r="E22" s="70">
        <f>1/$A$1*[1]CoreVPAExp!BD$264</f>
        <v>6.3685047999999999E-3</v>
      </c>
      <c r="F22" s="70">
        <f>1/$A$1*[1]CoreVPAExp!BE$264</f>
        <v>5.392315600000001E-3</v>
      </c>
      <c r="G22" s="70">
        <f>1/$A$1*[1]CoreVPAExp!BF$264</f>
        <v>6.1458360599999998E-3</v>
      </c>
      <c r="H22" s="70">
        <f>1/$A$1*[1]CoreVPAExp!BG$264</f>
        <v>8.7340000000000004E-3</v>
      </c>
      <c r="I22" s="70">
        <f>1/$A$1*[1]CoreVPAExp!BH$264</f>
        <v>2.4272957800000007E-3</v>
      </c>
      <c r="J22" s="70">
        <f>1/$A$1*[1]CoreVPAExp!BI$264</f>
        <v>1.6210119999999998E-3</v>
      </c>
      <c r="K22" s="70">
        <f>1/$A$1*[1]CoreVPAExp!BJ$264</f>
        <v>8.939312E-4</v>
      </c>
      <c r="L22" s="70">
        <f>1/$A$1*[1]CoreVPAExp!BK$264</f>
        <v>9.4857480000000004E-4</v>
      </c>
      <c r="M22" s="70">
        <f>1/$A$1*[1]CoreVPAExp!BL$264</f>
        <v>1.5588832000000001E-3</v>
      </c>
      <c r="N22" s="70">
        <f>1/$A$1*[1]CoreVPAExp!BM$264</f>
        <v>2.1491648000000001E-3</v>
      </c>
      <c r="O22" s="70">
        <f>1/$A$1*[1]CoreVPAExp!BN$264</f>
        <v>1.4522144E-3</v>
      </c>
      <c r="P22" s="70">
        <f>1/$A$1*[1]CoreVPAExp!BO$264</f>
        <v>1.0241524222222222E-3</v>
      </c>
      <c r="Q22" s="70">
        <f>1/$A$1*[1]CoreVPAExp!BP$264</f>
        <v>1.8109000000000002E-4</v>
      </c>
      <c r="R22" s="70">
        <f>1/$A$1*[1]CoreVPAExp!BQ$264</f>
        <v>8.1255917949999996E-4</v>
      </c>
      <c r="S22" s="70">
        <f>1/$A$1*[1]CoreVPAExp!BR$264</f>
        <v>7.4134200000000009E-4</v>
      </c>
      <c r="T22" s="70">
        <f>1/$A$1*[1]CoreVPAExp!BS$264</f>
        <v>4.2158319999999997E-4</v>
      </c>
      <c r="U22" s="70">
        <f>1/$A$1*[1]CoreVPAExp!BT$264</f>
        <v>1.2281360000000001E-4</v>
      </c>
      <c r="V22" s="70">
        <f>1/$A$1*[1]CoreVPAExp!BU$264</f>
        <v>1.2281360000000001E-4</v>
      </c>
      <c r="W22" s="70">
        <f>1/$A$1*[1]CoreVPAExp!BV$264</f>
        <v>1.2281360000000001E-4</v>
      </c>
      <c r="X22" s="70">
        <f>1/$A$1*[1]CoreVPAExp!BW$264</f>
        <v>1.2281360000000001E-4</v>
      </c>
      <c r="Y22" s="70">
        <f>1/$A$1*[1]CoreVPAExp!BX$264</f>
        <v>1.2281360000000001E-4</v>
      </c>
      <c r="Z22" s="70">
        <f>1/$A$1*[1]CoreVPAExp!BY$264</f>
        <v>1.2281360000000001E-4</v>
      </c>
      <c r="AA22" s="70">
        <f>1/$A$1*[1]CoreVPAExp!BZ$264</f>
        <v>1.2281360000000001E-4</v>
      </c>
      <c r="AB22" s="70">
        <f>1/$A$1*[1]CoreVPAExp!CA$264</f>
        <v>1.2281360000000001E-4</v>
      </c>
      <c r="AC22" s="71"/>
      <c r="AD22" s="103">
        <f>[1]CoreVPAExp!CB$264</f>
        <v>2.0317537176569997</v>
      </c>
      <c r="AE22" s="104">
        <f>[1]CoreVPAExp!CC$264</f>
        <v>2.0127374071999999</v>
      </c>
      <c r="AF22" s="104">
        <f>[1]CoreVPAExp!CD$264</f>
        <v>2.1283243295999998</v>
      </c>
      <c r="AG22" s="104">
        <f>[1]CoreVPAExp!CE$264</f>
        <v>1.8440409792000001</v>
      </c>
      <c r="AH22" s="104">
        <f>[1]CoreVPAExp!CF$264</f>
        <v>2.2346613345000002</v>
      </c>
      <c r="AI22" s="104">
        <f>[1]CoreVPAExp!CG$264</f>
        <v>3.4387085733</v>
      </c>
      <c r="AJ22" s="104">
        <f>[1]CoreVPAExp!CH$264</f>
        <v>1.5095538892</v>
      </c>
      <c r="AK22" s="104">
        <f>[1]CoreVPAExp!CI$264</f>
        <v>1.2015146090000002</v>
      </c>
      <c r="AL22" s="104">
        <f>[1]CoreVPAExp!CJ$264</f>
        <v>0.87761606440000006</v>
      </c>
      <c r="AM22" s="104">
        <f>[1]CoreVPAExp!CK$264</f>
        <v>0.68765732200000007</v>
      </c>
      <c r="AN22" s="104">
        <f>[1]CoreVPAExp!CL$264</f>
        <v>1.0524308076</v>
      </c>
      <c r="AO22" s="104">
        <f>[1]CoreVPAExp!CM$264</f>
        <v>1.2912080639999999</v>
      </c>
      <c r="AP22" s="104">
        <f>[1]CoreVPAExp!CN$264</f>
        <v>2.9340232415999998</v>
      </c>
      <c r="AQ22" s="104">
        <f>[1]CoreVPAExp!CO$264</f>
        <v>2.2943432177999998</v>
      </c>
      <c r="AR22" s="104">
        <f>[1]CoreVPAExp!CP$264</f>
        <v>0.38942851900000003</v>
      </c>
      <c r="AS22" s="104">
        <f>[1]CoreVPAExp!CQ$264</f>
        <v>0.95563786849999988</v>
      </c>
      <c r="AT22" s="104">
        <f>[1]CoreVPAExp!CR$264</f>
        <v>0.95937568870000001</v>
      </c>
      <c r="AU22" s="104">
        <f>[1]CoreVPAExp!CS$264</f>
        <v>0.69635950669999991</v>
      </c>
      <c r="AV22" s="104">
        <f>[1]CoreVPAExp!CT$264</f>
        <v>0.15446062799999999</v>
      </c>
      <c r="AW22" s="104">
        <f>[1]CoreVPAExp!CU$264</f>
        <v>0</v>
      </c>
      <c r="AX22" s="104">
        <f>[1]CoreVPAExp!CV$264</f>
        <v>0</v>
      </c>
      <c r="AY22" s="104">
        <f>[1]CoreVPAExp!CW$264</f>
        <v>0</v>
      </c>
      <c r="AZ22" s="104">
        <f>[1]CoreVPAExp!CX$264</f>
        <v>0</v>
      </c>
      <c r="BA22" s="104">
        <f>[1]CoreVPAExp!CY$264</f>
        <v>0</v>
      </c>
      <c r="BB22" s="104">
        <f>[1]CoreVPAExp!CZ$264</f>
        <v>0</v>
      </c>
      <c r="BC22" s="104">
        <f>[1]CoreVPAExp!DA$264</f>
        <v>0</v>
      </c>
      <c r="BD22" s="146"/>
    </row>
    <row r="23" spans="2:56" ht="17.149999999999999" customHeight="1">
      <c r="B23" s="61" t="s">
        <v>54</v>
      </c>
      <c r="C23" s="63">
        <f t="shared" ref="C23:AB23" si="4">C6-SUM(C7,C8,C9,C10,C22)</f>
        <v>2.7703270997904816E-2</v>
      </c>
      <c r="D23" s="62">
        <f t="shared" si="4"/>
        <v>2.7703270997904816E-2</v>
      </c>
      <c r="E23" s="62">
        <f t="shared" si="4"/>
        <v>3.6318418951888365E-2</v>
      </c>
      <c r="F23" s="62">
        <f t="shared" si="4"/>
        <v>3.8517086975174308E-2</v>
      </c>
      <c r="G23" s="62">
        <f t="shared" si="4"/>
        <v>0.22228123390400034</v>
      </c>
      <c r="H23" s="62">
        <f t="shared" si="4"/>
        <v>7.5356396360000577E-2</v>
      </c>
      <c r="I23" s="62">
        <f t="shared" si="4"/>
        <v>7.6202146760000034E-2</v>
      </c>
      <c r="J23" s="62">
        <f t="shared" si="4"/>
        <v>0.10930729379499926</v>
      </c>
      <c r="K23" s="62">
        <f t="shared" si="4"/>
        <v>0.12704542403200003</v>
      </c>
      <c r="L23" s="62">
        <f t="shared" si="4"/>
        <v>8.9826654834666897E-2</v>
      </c>
      <c r="M23" s="62">
        <f t="shared" si="4"/>
        <v>0.15285005505733373</v>
      </c>
      <c r="N23" s="62">
        <f t="shared" si="4"/>
        <v>0.17723321347999965</v>
      </c>
      <c r="O23" s="62">
        <f t="shared" si="4"/>
        <v>9.9235081800000291E-2</v>
      </c>
      <c r="P23" s="62">
        <f t="shared" si="4"/>
        <v>0.13370242434000001</v>
      </c>
      <c r="Q23" s="62">
        <f t="shared" si="4"/>
        <v>0.22846875649333409</v>
      </c>
      <c r="R23" s="62">
        <f t="shared" si="4"/>
        <v>0.26131025771999949</v>
      </c>
      <c r="S23" s="62">
        <f t="shared" si="4"/>
        <v>0.17257494741999979</v>
      </c>
      <c r="T23" s="62">
        <f t="shared" si="4"/>
        <v>0.14061914293999989</v>
      </c>
      <c r="U23" s="62">
        <f t="shared" si="4"/>
        <v>7.507463999999997E-2</v>
      </c>
      <c r="V23" s="62">
        <f t="shared" si="4"/>
        <v>0</v>
      </c>
      <c r="W23" s="62">
        <f t="shared" si="4"/>
        <v>0</v>
      </c>
      <c r="X23" s="62">
        <f t="shared" si="4"/>
        <v>0</v>
      </c>
      <c r="Y23" s="62">
        <f t="shared" si="4"/>
        <v>0</v>
      </c>
      <c r="Z23" s="62">
        <f t="shared" si="4"/>
        <v>0</v>
      </c>
      <c r="AA23" s="62">
        <f t="shared" si="4"/>
        <v>0</v>
      </c>
      <c r="AB23" s="62">
        <f t="shared" si="4"/>
        <v>0</v>
      </c>
      <c r="AC23" s="137"/>
      <c r="AD23" s="105">
        <f t="shared" ref="AD23:BC23" si="5">AD6-SUM(AD7,AD8,AD9,AD10,AD22)</f>
        <v>6.2958169999999427</v>
      </c>
      <c r="AE23" s="106">
        <f t="shared" si="5"/>
        <v>6.6377849999999796</v>
      </c>
      <c r="AF23" s="106">
        <f t="shared" si="5"/>
        <v>7.6387699999999938</v>
      </c>
      <c r="AG23" s="106">
        <f t="shared" si="5"/>
        <v>10.707480000000146</v>
      </c>
      <c r="AH23" s="106">
        <f t="shared" si="5"/>
        <v>68.796772999999973</v>
      </c>
      <c r="AI23" s="106">
        <f t="shared" si="5"/>
        <v>18.803791999999987</v>
      </c>
      <c r="AJ23" s="106">
        <f t="shared" si="5"/>
        <v>26.720674999999972</v>
      </c>
      <c r="AK23" s="106">
        <f t="shared" si="5"/>
        <v>43.139994999999999</v>
      </c>
      <c r="AL23" s="106">
        <f t="shared" si="5"/>
        <v>55.655069999999739</v>
      </c>
      <c r="AM23" s="106">
        <f t="shared" si="5"/>
        <v>38.191299333333291</v>
      </c>
      <c r="AN23" s="106">
        <f t="shared" si="5"/>
        <v>67.996510666666722</v>
      </c>
      <c r="AO23" s="106">
        <f t="shared" si="5"/>
        <v>76.769213000000036</v>
      </c>
      <c r="AP23" s="106">
        <f t="shared" si="5"/>
        <v>46.145654999999806</v>
      </c>
      <c r="AQ23" s="106">
        <f t="shared" si="5"/>
        <v>63.814618999999993</v>
      </c>
      <c r="AR23" s="106">
        <f t="shared" si="5"/>
        <v>117.11393799999996</v>
      </c>
      <c r="AS23" s="106">
        <f t="shared" si="5"/>
        <v>107.30378599999983</v>
      </c>
      <c r="AT23" s="106">
        <f t="shared" si="5"/>
        <v>72.174041000000102</v>
      </c>
      <c r="AU23" s="106">
        <f t="shared" si="5"/>
        <v>66.710552000000007</v>
      </c>
      <c r="AV23" s="106">
        <f t="shared" si="5"/>
        <v>42.494664000000057</v>
      </c>
      <c r="AW23" s="106">
        <f t="shared" si="5"/>
        <v>0</v>
      </c>
      <c r="AX23" s="106">
        <f t="shared" si="5"/>
        <v>0</v>
      </c>
      <c r="AY23" s="106">
        <f t="shared" si="5"/>
        <v>0</v>
      </c>
      <c r="AZ23" s="106">
        <f t="shared" si="5"/>
        <v>0</v>
      </c>
      <c r="BA23" s="106">
        <f t="shared" si="5"/>
        <v>0</v>
      </c>
      <c r="BB23" s="106">
        <f t="shared" si="5"/>
        <v>0</v>
      </c>
      <c r="BC23" s="106">
        <f t="shared" si="5"/>
        <v>0</v>
      </c>
      <c r="BD23" s="146"/>
    </row>
    <row r="24" spans="2:56">
      <c r="B24" s="5" t="s">
        <v>20</v>
      </c>
      <c r="C24" s="53">
        <f>1/$A$1*[1]CoreVPAExp!BC$15</f>
        <v>2.0499909517904764E-2</v>
      </c>
      <c r="D24" s="25">
        <f>1/$A$1*[1]CoreVPAExp!BC$15</f>
        <v>2.0499909517904764E-2</v>
      </c>
      <c r="E24" s="25">
        <f>1/$A$1*[1]CoreVPAExp!BD$15</f>
        <v>2.8933395934222221E-2</v>
      </c>
      <c r="F24" s="25">
        <f>1/$A$1*[1]CoreVPAExp!BE$15</f>
        <v>3.2597655814841267E-2</v>
      </c>
      <c r="G24" s="25">
        <f>1/$A$1*[1]CoreVPAExp!BF$15</f>
        <v>4.9809846720000009E-2</v>
      </c>
      <c r="H24" s="25">
        <f>1/$A$1*[1]CoreVPAExp!BG$15</f>
        <v>3.9719716680000003E-2</v>
      </c>
      <c r="I24" s="25">
        <f>1/$A$1*[1]CoreVPAExp!BH$15</f>
        <v>3.5822626760000004E-2</v>
      </c>
      <c r="J24" s="25">
        <f>1/$A$1*[1]CoreVPAExp!BI$15</f>
        <v>3.2494068974999998E-2</v>
      </c>
      <c r="K24" s="25">
        <f>1/$A$1*[1]CoreVPAExp!BJ$15</f>
        <v>2.7957176020000002E-2</v>
      </c>
      <c r="L24" s="25">
        <f>1/$A$1*[1]CoreVPAExp!BK$15</f>
        <v>1.5427442420000003E-2</v>
      </c>
      <c r="M24" s="25">
        <f>1/$A$1*[1]CoreVPAExp!BL$15</f>
        <v>2.6441805259999999E-2</v>
      </c>
      <c r="N24" s="25">
        <f>1/$A$1*[1]CoreVPAExp!BM$15</f>
        <v>3.415687982E-2</v>
      </c>
      <c r="O24" s="25">
        <f>1/$A$1*[1]CoreVPAExp!BN$15</f>
        <v>2.4211917799999996E-2</v>
      </c>
      <c r="P24" s="25">
        <f>1/$A$1*[1]CoreVPAExp!BO$15</f>
        <v>2.277946258E-2</v>
      </c>
      <c r="Q24" s="25">
        <f>1/$A$1*[1]CoreVPAExp!BP$15</f>
        <v>1.751565536E-2</v>
      </c>
      <c r="R24" s="25">
        <f>1/$A$1*[1]CoreVPAExp!BQ$15</f>
        <v>1.096815772E-2</v>
      </c>
      <c r="S24" s="25">
        <f>1/$A$1*[1]CoreVPAExp!BR$15</f>
        <v>1.822275994E-2</v>
      </c>
      <c r="T24" s="139">
        <f>1/$A$1*[1]CoreVPAExp!BS$15</f>
        <v>1.7061513339999997E-2</v>
      </c>
      <c r="U24" s="165">
        <f>1/$A$1*[1]CoreVPAExp!BT$15</f>
        <v>0</v>
      </c>
      <c r="V24" s="25">
        <f>1/$A$1*[1]CoreVPAExp!BU$15</f>
        <v>0</v>
      </c>
      <c r="W24" s="25">
        <f>1/$A$1*[1]CoreVPAExp!BV$15</f>
        <v>0</v>
      </c>
      <c r="X24" s="25">
        <f>1/$A$1*[1]CoreVPAExp!BW$15</f>
        <v>0</v>
      </c>
      <c r="Y24" s="25">
        <f>1/$A$1*[1]CoreVPAExp!BX$15</f>
        <v>0</v>
      </c>
      <c r="Z24" s="25">
        <f>1/$A$1*[1]CoreVPAExp!BY$15</f>
        <v>0</v>
      </c>
      <c r="AA24" s="25">
        <f>1/$A$1*[1]CoreVPAExp!BZ$15</f>
        <v>0</v>
      </c>
      <c r="AB24" s="25">
        <f>1/$A$1*[1]CoreVPAExp!CA$15</f>
        <v>0</v>
      </c>
      <c r="AC24" s="137"/>
      <c r="AD24" s="134">
        <f>[1]CoreVPAExp!CB$15</f>
        <v>4.717255999999999</v>
      </c>
      <c r="AE24" s="138">
        <f>[1]CoreVPAExp!CC$15</f>
        <v>4.6895879999999996</v>
      </c>
      <c r="AF24" s="138">
        <f>[1]CoreVPAExp!CD$15</f>
        <v>5.9856280000000002</v>
      </c>
      <c r="AG24" s="138">
        <f>[1]CoreVPAExp!CE$15</f>
        <v>9.0158389999999997</v>
      </c>
      <c r="AH24" s="138">
        <f>[1]CoreVPAExp!CF$15</f>
        <v>11.094866999999999</v>
      </c>
      <c r="AI24" s="138">
        <f>[1]CoreVPAExp!CG$15</f>
        <v>9.9892569999999985</v>
      </c>
      <c r="AJ24" s="138">
        <f>[1]CoreVPAExp!CH$15</f>
        <v>9.7393730000000005</v>
      </c>
      <c r="AK24" s="138">
        <f>[1]CoreVPAExp!CI$15</f>
        <v>9.9049990000000001</v>
      </c>
      <c r="AL24" s="138">
        <f>[1]CoreVPAExp!CJ$15</f>
        <v>9.4833849999999984</v>
      </c>
      <c r="AM24" s="138">
        <f>[1]CoreVPAExp!CK$15</f>
        <v>5.5765270000000005</v>
      </c>
      <c r="AN24" s="138">
        <f>[1]CoreVPAExp!CL$15</f>
        <v>7.5098380000000002</v>
      </c>
      <c r="AO24" s="138">
        <f>[1]CoreVPAExp!CM$15</f>
        <v>12.738564999999999</v>
      </c>
      <c r="AP24" s="138">
        <f>[1]CoreVPAExp!CN$15</f>
        <v>9.5363790000000002</v>
      </c>
      <c r="AQ24" s="138">
        <f>[1]CoreVPAExp!CO$15</f>
        <v>8.8685609999999997</v>
      </c>
      <c r="AR24" s="138">
        <f>[1]CoreVPAExp!CP$15</f>
        <v>8.3260309999999986</v>
      </c>
      <c r="AS24" s="138">
        <f>[1]CoreVPAExp!CQ$15</f>
        <v>5.0944869999999991</v>
      </c>
      <c r="AT24" s="138">
        <f>[1]CoreVPAExp!CR$15</f>
        <v>7.0856880000000002</v>
      </c>
      <c r="AU24" s="138">
        <f>[1]CoreVPAExp!CS$15</f>
        <v>6.6457199999999998</v>
      </c>
      <c r="AV24" s="172">
        <f>[1]CoreVPAExp!CT$15</f>
        <v>0</v>
      </c>
      <c r="AW24" s="138">
        <f>[1]CoreVPAExp!CU$15</f>
        <v>0</v>
      </c>
      <c r="AX24" s="138">
        <f>[1]CoreVPAExp!CV$15</f>
        <v>0</v>
      </c>
      <c r="AY24" s="138">
        <f>[1]CoreVPAExp!CW$15</f>
        <v>0</v>
      </c>
      <c r="AZ24" s="138">
        <f>[1]CoreVPAExp!CX$15</f>
        <v>0</v>
      </c>
      <c r="BA24" s="138">
        <f>[1]CoreVPAExp!CY$15</f>
        <v>0</v>
      </c>
      <c r="BB24" s="138">
        <f>[1]CoreVPAExp!CZ$15</f>
        <v>0</v>
      </c>
      <c r="BC24" s="138">
        <f>[1]CoreVPAExp!DA$15</f>
        <v>0</v>
      </c>
      <c r="BD24" s="146"/>
    </row>
    <row r="25" spans="2:56">
      <c r="B25" s="5" t="s">
        <v>40</v>
      </c>
      <c r="C25" s="53">
        <f>1/$A$1*[1]CoreVPAExp!BC$108</f>
        <v>2.0579999999999999E-4</v>
      </c>
      <c r="D25" s="25">
        <f>1/$A$1*[1]CoreVPAExp!BC$108</f>
        <v>2.0579999999999999E-4</v>
      </c>
      <c r="E25" s="25">
        <f>1/$A$1*[1]CoreVPAExp!BD$108</f>
        <v>3.7422475999999997E-5</v>
      </c>
      <c r="F25" s="25">
        <f>1/$A$1*[1]CoreVPAExp!BE$108</f>
        <v>7.5999999999999991E-5</v>
      </c>
      <c r="G25" s="25">
        <f>1/$A$1*[1]CoreVPAExp!BF$108</f>
        <v>0.165709</v>
      </c>
      <c r="H25" s="25">
        <f>1/$A$1*[1]CoreVPAExp!BG$108</f>
        <v>2.7677999999999998E-2</v>
      </c>
      <c r="I25" s="25">
        <f>1/$A$1*[1]CoreVPAExp!BH$108</f>
        <v>3.559648E-2</v>
      </c>
      <c r="J25" s="25">
        <f>1/$A$1*[1]CoreVPAExp!BI$108</f>
        <v>7.2292999999999996E-2</v>
      </c>
      <c r="K25" s="25">
        <f>1/$A$1*[1]CoreVPAExp!BJ$108</f>
        <v>9.3649999999999983E-2</v>
      </c>
      <c r="L25" s="25">
        <f>1/$A$1*[1]CoreVPAExp!BK$108</f>
        <v>7.2161000000000003E-2</v>
      </c>
      <c r="M25" s="25">
        <f>1/$A$1*[1]CoreVPAExp!BL$108</f>
        <v>0.12437946</v>
      </c>
      <c r="N25" s="25">
        <f>1/$A$1*[1]CoreVPAExp!BM$108</f>
        <v>0.14231755999999998</v>
      </c>
      <c r="O25" s="25">
        <f>1/$A$1*[1]CoreVPAExp!BN$108</f>
        <v>7.3867700000000008E-2</v>
      </c>
      <c r="P25" s="25">
        <f>1/$A$1*[1]CoreVPAExp!BO$108</f>
        <v>0.10997311999999999</v>
      </c>
      <c r="Q25" s="25">
        <f>1/$A$1*[1]CoreVPAExp!BP$108</f>
        <v>0.20933788</v>
      </c>
      <c r="R25" s="25">
        <f>1/$A$1*[1]CoreVPAExp!BQ$108</f>
        <v>0.24985979999999999</v>
      </c>
      <c r="S25" s="25">
        <f>1/$A$1*[1]CoreVPAExp!BR$108</f>
        <v>0.15309253999999997</v>
      </c>
      <c r="T25" s="139">
        <f>1/$A$1*[1]CoreVPAExp!BS$108</f>
        <v>0.12247058</v>
      </c>
      <c r="U25" s="25">
        <f>1/$A$1*[1]CoreVPAExp!BT$108</f>
        <v>7.2330000000000019E-2</v>
      </c>
      <c r="V25" s="25">
        <f>1/$A$1*[1]CoreVPAExp!BU$108</f>
        <v>0</v>
      </c>
      <c r="W25" s="25">
        <f>1/$A$1*[1]CoreVPAExp!BV$108</f>
        <v>0</v>
      </c>
      <c r="X25" s="25">
        <f>1/$A$1*[1]CoreVPAExp!BW$108</f>
        <v>0</v>
      </c>
      <c r="Y25" s="25">
        <f>1/$A$1*[1]CoreVPAExp!BX$108</f>
        <v>0</v>
      </c>
      <c r="Z25" s="25">
        <f>1/$A$1*[1]CoreVPAExp!BY$108</f>
        <v>0</v>
      </c>
      <c r="AA25" s="25">
        <f>1/$A$1*[1]CoreVPAExp!BZ$108</f>
        <v>0</v>
      </c>
      <c r="AB25" s="25">
        <f>1/$A$1*[1]CoreVPAExp!CA$108</f>
        <v>0</v>
      </c>
      <c r="AC25" s="137"/>
      <c r="AD25" s="134">
        <f>[1]CoreVPAExp!CB$108</f>
        <v>0.25433100000000003</v>
      </c>
      <c r="AE25" s="138">
        <f>[1]CoreVPAExp!CC$108</f>
        <v>6.2540999999999999E-2</v>
      </c>
      <c r="AF25" s="138">
        <f>[1]CoreVPAExp!CD$108</f>
        <v>5.5799999999999999E-3</v>
      </c>
      <c r="AG25" s="138">
        <f>[1]CoreVPAExp!CE$108</f>
        <v>3.8758000000000001E-2</v>
      </c>
      <c r="AH25" s="138">
        <f>[1]CoreVPAExp!CF$108</f>
        <v>56.155739999999994</v>
      </c>
      <c r="AI25" s="138">
        <f>[1]CoreVPAExp!CG$108</f>
        <v>6.6863389999999994</v>
      </c>
      <c r="AJ25" s="138">
        <f>[1]CoreVPAExp!CH$108</f>
        <v>15.326669999999998</v>
      </c>
      <c r="AK25" s="138">
        <f>[1]CoreVPAExp!CI$108</f>
        <v>31.50563</v>
      </c>
      <c r="AL25" s="138">
        <f>[1]CoreVPAExp!CJ$108</f>
        <v>44.014573999999996</v>
      </c>
      <c r="AM25" s="138">
        <f>[1]CoreVPAExp!CK$108</f>
        <v>31.725625999999998</v>
      </c>
      <c r="AN25" s="138">
        <f>[1]CoreVPAExp!CL$108</f>
        <v>59.651467999999994</v>
      </c>
      <c r="AO25" s="138">
        <f>[1]CoreVPAExp!CM$108</f>
        <v>63.689299999999996</v>
      </c>
      <c r="AP25" s="138">
        <f>[1]CoreVPAExp!CN$108</f>
        <v>36.021496999999997</v>
      </c>
      <c r="AQ25" s="138">
        <f>[1]CoreVPAExp!CO$108</f>
        <v>54.506253000000001</v>
      </c>
      <c r="AR25" s="138">
        <f>[1]CoreVPAExp!CP$108</f>
        <v>107.97204499999999</v>
      </c>
      <c r="AS25" s="138">
        <f>[1]CoreVPAExp!CQ$108</f>
        <v>101.96928800000001</v>
      </c>
      <c r="AT25" s="138">
        <f>[1]CoreVPAExp!CR$108</f>
        <v>64.243730999999997</v>
      </c>
      <c r="AU25" s="138">
        <f>[1]CoreVPAExp!CS$108</f>
        <v>59.417645999999998</v>
      </c>
      <c r="AV25" s="138">
        <f>[1]CoreVPAExp!CT$108</f>
        <v>41.58</v>
      </c>
      <c r="AW25" s="138">
        <f>[1]CoreVPAExp!CU$108</f>
        <v>0</v>
      </c>
      <c r="AX25" s="138">
        <f>[1]CoreVPAExp!CV$108</f>
        <v>0</v>
      </c>
      <c r="AY25" s="138">
        <f>[1]CoreVPAExp!CW$108</f>
        <v>0</v>
      </c>
      <c r="AZ25" s="138">
        <f>[1]CoreVPAExp!CX$108</f>
        <v>0</v>
      </c>
      <c r="BA25" s="138">
        <f>[1]CoreVPAExp!CY$108</f>
        <v>0</v>
      </c>
      <c r="BB25" s="138">
        <f>[1]CoreVPAExp!CZ$108</f>
        <v>0</v>
      </c>
      <c r="BC25" s="138">
        <f>[1]CoreVPAExp!DA$108</f>
        <v>0</v>
      </c>
      <c r="BD25" s="146"/>
    </row>
    <row r="26" spans="2:56">
      <c r="B26" s="5" t="s">
        <v>45</v>
      </c>
      <c r="C26" s="53">
        <f>1/$A$1*[1]CoreVPAExp!BC$163</f>
        <v>6.99756148E-3</v>
      </c>
      <c r="D26" s="25">
        <f>1/$A$1*[1]CoreVPAExp!BC$163</f>
        <v>6.99756148E-3</v>
      </c>
      <c r="E26" s="25">
        <f>1/$A$1*[1]CoreVPAExp!BD$163</f>
        <v>7.3476005416666674E-3</v>
      </c>
      <c r="F26" s="25">
        <f>1/$A$1*[1]CoreVPAExp!BE$163</f>
        <v>5.8434311603333339E-3</v>
      </c>
      <c r="G26" s="25">
        <f>1/$A$1*[1]CoreVPAExp!BF$163</f>
        <v>6.7466371840000008E-3</v>
      </c>
      <c r="H26" s="25">
        <f>1/$A$1*[1]CoreVPAExp!BG$163</f>
        <v>7.9586796800000005E-3</v>
      </c>
      <c r="I26" s="25">
        <f>1/$A$1*[1]CoreVPAExp!BH$163</f>
        <v>4.7830400000000006E-3</v>
      </c>
      <c r="J26" s="25">
        <f>1/$A$1*[1]CoreVPAExp!BI$163</f>
        <v>4.5074848200000002E-3</v>
      </c>
      <c r="K26" s="25">
        <f>1/$A$1*[1]CoreVPAExp!BJ$163</f>
        <v>5.082791819999999E-3</v>
      </c>
      <c r="L26" s="25">
        <f>1/$A$1*[1]CoreVPAExp!BK$163</f>
        <v>2.0012416200000001E-3</v>
      </c>
      <c r="M26" s="25">
        <f>1/$A$1*[1]CoreVPAExp!BL$163</f>
        <v>1.9103044E-3</v>
      </c>
      <c r="N26" s="25">
        <f>1/$A$1*[1]CoreVPAExp!BM$163</f>
        <v>7.5877365999999988E-4</v>
      </c>
      <c r="O26" s="25">
        <f>1/$A$1*[1]CoreVPAExp!BN$163</f>
        <v>1.1531639999999999E-3</v>
      </c>
      <c r="P26" s="25">
        <f>1/$A$1*[1]CoreVPAExp!BO$163</f>
        <v>9.389217599999999E-4</v>
      </c>
      <c r="Q26" s="25">
        <f>1/$A$1*[1]CoreVPAExp!BP$163</f>
        <v>1.5916399999999999E-3</v>
      </c>
      <c r="R26" s="25">
        <f>1/$A$1*[1]CoreVPAExp!BQ$163</f>
        <v>4.8230000000000001E-4</v>
      </c>
      <c r="S26" s="25">
        <f>1/$A$1*[1]CoreVPAExp!BR$163</f>
        <v>1.07562E-3</v>
      </c>
      <c r="T26" s="139">
        <f>1/$A$1*[1]CoreVPAExp!BS$163</f>
        <v>1.0793027000000001E-3</v>
      </c>
      <c r="U26" s="25">
        <f>1/$A$1*[1]CoreVPAExp!BT$163</f>
        <v>2.7352999999999995E-3</v>
      </c>
      <c r="V26" s="25">
        <f>1/$A$1*[1]CoreVPAExp!BU$163</f>
        <v>0</v>
      </c>
      <c r="W26" s="25">
        <f>1/$A$1*[1]CoreVPAExp!BV$163</f>
        <v>0</v>
      </c>
      <c r="X26" s="25">
        <f>1/$A$1*[1]CoreVPAExp!BW$163</f>
        <v>0</v>
      </c>
      <c r="Y26" s="25">
        <f>1/$A$1*[1]CoreVPAExp!BX$163</f>
        <v>0</v>
      </c>
      <c r="Z26" s="25">
        <f>1/$A$1*[1]CoreVPAExp!BY$163</f>
        <v>0</v>
      </c>
      <c r="AA26" s="25">
        <f>1/$A$1*[1]CoreVPAExp!BZ$163</f>
        <v>0</v>
      </c>
      <c r="AB26" s="25">
        <f>1/$A$1*[1]CoreVPAExp!CA$163</f>
        <v>0</v>
      </c>
      <c r="AC26" s="137"/>
      <c r="AD26" s="134">
        <f>[1]CoreVPAExp!CB$163</f>
        <v>1.32423</v>
      </c>
      <c r="AE26" s="138">
        <f>[1]CoreVPAExp!CC$163</f>
        <v>1.885656</v>
      </c>
      <c r="AF26" s="138">
        <f>[1]CoreVPAExp!CD$163</f>
        <v>1.6475619999999997</v>
      </c>
      <c r="AG26" s="138">
        <f>[1]CoreVPAExp!CE$163</f>
        <v>1.6528830000000001</v>
      </c>
      <c r="AH26" s="138">
        <f>[1]CoreVPAExp!CF$163</f>
        <v>1.5440849999999999</v>
      </c>
      <c r="AI26" s="138">
        <f>[1]CoreVPAExp!CG$163</f>
        <v>2.128196</v>
      </c>
      <c r="AJ26" s="138">
        <f>[1]CoreVPAExp!CH$163</f>
        <v>1.6546319999999999</v>
      </c>
      <c r="AK26" s="138">
        <f>[1]CoreVPAExp!CI$163</f>
        <v>1.7244089999999999</v>
      </c>
      <c r="AL26" s="138">
        <f>[1]CoreVPAExp!CJ$163</f>
        <v>2.0758869999999998</v>
      </c>
      <c r="AM26" s="138">
        <f>[1]CoreVPAExp!CK$163</f>
        <v>0.83499699999999999</v>
      </c>
      <c r="AN26" s="138">
        <f>[1]CoreVPAExp!CL$163</f>
        <v>0.80813000000000001</v>
      </c>
      <c r="AO26" s="138">
        <f>[1]CoreVPAExp!CM$163</f>
        <v>0.34134799999999998</v>
      </c>
      <c r="AP26" s="138">
        <f>[1]CoreVPAExp!CN$163</f>
        <v>0.58705600000000002</v>
      </c>
      <c r="AQ26" s="138">
        <f>[1]CoreVPAExp!CO$163</f>
        <v>0.43350299999999997</v>
      </c>
      <c r="AR26" s="138">
        <f>[1]CoreVPAExp!CP$163</f>
        <v>0.80808800000000003</v>
      </c>
      <c r="AS26" s="138">
        <f>[1]CoreVPAExp!CQ$163</f>
        <v>0.240011</v>
      </c>
      <c r="AT26" s="138">
        <f>[1]CoreVPAExp!CR$163</f>
        <v>0.78795199999999999</v>
      </c>
      <c r="AU26" s="138">
        <f>[1]CoreVPAExp!CS$163</f>
        <v>0.63522800000000001</v>
      </c>
      <c r="AV26" s="138">
        <f>[1]CoreVPAExp!CT$163</f>
        <v>0.90220399999999989</v>
      </c>
      <c r="AW26" s="138">
        <f>[1]CoreVPAExp!CU$163</f>
        <v>0</v>
      </c>
      <c r="AX26" s="138">
        <f>[1]CoreVPAExp!CV$163</f>
        <v>0</v>
      </c>
      <c r="AY26" s="138">
        <f>[1]CoreVPAExp!CW$163</f>
        <v>0</v>
      </c>
      <c r="AZ26" s="138">
        <f>[1]CoreVPAExp!CX$163</f>
        <v>0</v>
      </c>
      <c r="BA26" s="138">
        <f>[1]CoreVPAExp!CY$163</f>
        <v>0</v>
      </c>
      <c r="BB26" s="138">
        <f>[1]CoreVPAExp!CZ$163</f>
        <v>0</v>
      </c>
      <c r="BC26" s="138">
        <f>[1]CoreVPAExp!DA$163</f>
        <v>0</v>
      </c>
      <c r="BD26" s="146"/>
    </row>
    <row r="27" spans="2:56" ht="13" thickBot="1">
      <c r="B27" s="6" t="s">
        <v>53</v>
      </c>
      <c r="C27" s="64">
        <f t="shared" ref="C27:AB27" si="6">SUM(C23:C23)-SUM(C24:C26)</f>
        <v>5.2041704279304213E-17</v>
      </c>
      <c r="D27" s="65">
        <f t="shared" si="6"/>
        <v>5.2041704279304213E-17</v>
      </c>
      <c r="E27" s="65">
        <f t="shared" si="6"/>
        <v>-5.2041704279304213E-16</v>
      </c>
      <c r="F27" s="65">
        <f t="shared" si="6"/>
        <v>-2.9143354396410359E-16</v>
      </c>
      <c r="G27" s="65">
        <f t="shared" si="6"/>
        <v>1.5750000000341879E-5</v>
      </c>
      <c r="H27" s="65">
        <f t="shared" si="6"/>
        <v>5.8286708792820718E-16</v>
      </c>
      <c r="I27" s="65">
        <f t="shared" si="6"/>
        <v>0</v>
      </c>
      <c r="J27" s="65">
        <f t="shared" si="6"/>
        <v>1.2739999999261675E-5</v>
      </c>
      <c r="K27" s="65">
        <f t="shared" si="6"/>
        <v>3.5545619200005873E-4</v>
      </c>
      <c r="L27" s="65">
        <f t="shared" si="6"/>
        <v>2.3697079466689086E-4</v>
      </c>
      <c r="M27" s="65">
        <f t="shared" si="6"/>
        <v>1.1848539733372299E-4</v>
      </c>
      <c r="N27" s="65">
        <f t="shared" si="6"/>
        <v>-3.3306690738754696E-16</v>
      </c>
      <c r="O27" s="65">
        <f t="shared" si="6"/>
        <v>2.3000000002881826E-6</v>
      </c>
      <c r="P27" s="65">
        <f t="shared" si="6"/>
        <v>1.0920000000025354E-5</v>
      </c>
      <c r="Q27" s="65">
        <f t="shared" si="6"/>
        <v>2.3581133334088511E-5</v>
      </c>
      <c r="R27" s="65">
        <f t="shared" si="6"/>
        <v>-4.9960036108132044E-16</v>
      </c>
      <c r="S27" s="65">
        <f t="shared" si="6"/>
        <v>1.8402747999982094E-4</v>
      </c>
      <c r="T27" s="160">
        <f t="shared" si="6"/>
        <v>7.7468999998830945E-6</v>
      </c>
      <c r="U27" s="65">
        <f t="shared" si="6"/>
        <v>9.3399999999549399E-6</v>
      </c>
      <c r="V27" s="65">
        <f t="shared" si="6"/>
        <v>0</v>
      </c>
      <c r="W27" s="65">
        <f t="shared" si="6"/>
        <v>0</v>
      </c>
      <c r="X27" s="65">
        <f t="shared" si="6"/>
        <v>0</v>
      </c>
      <c r="Y27" s="65">
        <f t="shared" si="6"/>
        <v>0</v>
      </c>
      <c r="Z27" s="65">
        <f t="shared" si="6"/>
        <v>0</v>
      </c>
      <c r="AA27" s="65">
        <f t="shared" si="6"/>
        <v>0</v>
      </c>
      <c r="AB27" s="65">
        <f t="shared" si="6"/>
        <v>0</v>
      </c>
      <c r="AC27" s="144"/>
      <c r="AD27" s="136">
        <f t="shared" ref="AD27:BC27" si="7">SUM(AD23:AD23)-SUM(AD24:AD26)</f>
        <v>-5.595524044110789E-14</v>
      </c>
      <c r="AE27" s="145">
        <f t="shared" si="7"/>
        <v>-2.042810365310288E-14</v>
      </c>
      <c r="AF27" s="145">
        <f t="shared" si="7"/>
        <v>0</v>
      </c>
      <c r="AG27" s="145">
        <f t="shared" si="7"/>
        <v>1.4566126083082054E-13</v>
      </c>
      <c r="AH27" s="145">
        <f t="shared" si="7"/>
        <v>2.0809999999897855E-3</v>
      </c>
      <c r="AI27" s="145">
        <f t="shared" si="7"/>
        <v>0</v>
      </c>
      <c r="AJ27" s="145">
        <f t="shared" si="7"/>
        <v>-2.8421709430404007E-14</v>
      </c>
      <c r="AK27" s="145">
        <f t="shared" si="7"/>
        <v>4.9569999999974357E-3</v>
      </c>
      <c r="AL27" s="145">
        <f t="shared" si="7"/>
        <v>8.1223999999743057E-2</v>
      </c>
      <c r="AM27" s="145">
        <f t="shared" si="7"/>
        <v>5.4149333333292304E-2</v>
      </c>
      <c r="AN27" s="145">
        <f t="shared" si="7"/>
        <v>2.7074666666720759E-2</v>
      </c>
      <c r="AO27" s="145">
        <f t="shared" si="7"/>
        <v>0</v>
      </c>
      <c r="AP27" s="145">
        <f t="shared" si="7"/>
        <v>7.229999998159542E-4</v>
      </c>
      <c r="AQ27" s="145">
        <f t="shared" si="7"/>
        <v>6.301999999990926E-3</v>
      </c>
      <c r="AR27" s="145">
        <f t="shared" si="7"/>
        <v>7.7739999999693055E-3</v>
      </c>
      <c r="AS27" s="145">
        <f t="shared" si="7"/>
        <v>-1.7053025658242404E-13</v>
      </c>
      <c r="AT27" s="145">
        <f t="shared" si="7"/>
        <v>5.6670000000096366E-2</v>
      </c>
      <c r="AU27" s="145">
        <f t="shared" si="7"/>
        <v>1.1958000000007019E-2</v>
      </c>
      <c r="AV27" s="145">
        <f t="shared" si="7"/>
        <v>1.24600000000612E-2</v>
      </c>
      <c r="AW27" s="145">
        <f t="shared" si="7"/>
        <v>0</v>
      </c>
      <c r="AX27" s="145">
        <f t="shared" si="7"/>
        <v>0</v>
      </c>
      <c r="AY27" s="145">
        <f t="shared" si="7"/>
        <v>0</v>
      </c>
      <c r="AZ27" s="145">
        <f t="shared" si="7"/>
        <v>0</v>
      </c>
      <c r="BA27" s="145">
        <f t="shared" si="7"/>
        <v>0</v>
      </c>
      <c r="BB27" s="145">
        <f t="shared" si="7"/>
        <v>0</v>
      </c>
      <c r="BC27" s="145">
        <f t="shared" si="7"/>
        <v>0</v>
      </c>
      <c r="BD27" s="146"/>
    </row>
    <row r="28" spans="2:56" ht="13" thickTop="1">
      <c r="AD28" s="66"/>
      <c r="AE28" s="66"/>
      <c r="AF28" s="66"/>
      <c r="AG28" s="66"/>
      <c r="AH28" s="66"/>
      <c r="AI28" s="66"/>
      <c r="AJ28" s="66"/>
      <c r="AK28" s="66"/>
      <c r="AL28" s="66"/>
      <c r="AM28" s="66"/>
      <c r="AN28" s="66"/>
      <c r="AO28" s="66"/>
      <c r="AP28" s="66"/>
      <c r="AQ28" s="66"/>
      <c r="AR28" s="66"/>
      <c r="AS28" s="66"/>
      <c r="AT28" s="66"/>
      <c r="AU28" s="168"/>
      <c r="AV28" s="66"/>
      <c r="AW28" s="66"/>
      <c r="AX28" s="66"/>
      <c r="AY28" s="66"/>
      <c r="AZ28" s="66"/>
      <c r="BA28" s="66"/>
      <c r="BB28" s="66"/>
      <c r="BC28" s="66"/>
    </row>
    <row r="29" spans="2:56">
      <c r="AD29"/>
      <c r="AE29"/>
      <c r="AF29"/>
      <c r="AG29"/>
      <c r="AH29"/>
      <c r="AI29"/>
      <c r="AJ29"/>
      <c r="AK29"/>
      <c r="AL29"/>
      <c r="AM29"/>
      <c r="AN29"/>
      <c r="AO29"/>
      <c r="AP29"/>
      <c r="AQ29"/>
      <c r="AR29"/>
      <c r="AS29"/>
      <c r="AT29"/>
      <c r="AU29" s="2"/>
      <c r="AV29"/>
      <c r="AW29"/>
      <c r="AX29"/>
      <c r="AY29"/>
      <c r="AZ29"/>
      <c r="BA29"/>
      <c r="BB29"/>
      <c r="BC29"/>
    </row>
    <row r="34" spans="30:55">
      <c r="AD34" s="66"/>
      <c r="AE34" s="66"/>
      <c r="AF34" s="66"/>
      <c r="AG34" s="66"/>
      <c r="AH34" s="66"/>
      <c r="AI34" s="66"/>
      <c r="AJ34" s="66"/>
      <c r="AK34" s="66"/>
      <c r="AL34" s="66"/>
      <c r="AM34" s="66"/>
      <c r="AN34" s="66"/>
      <c r="AO34" s="66"/>
      <c r="AP34" s="66"/>
      <c r="AQ34" s="66"/>
      <c r="AR34" s="66"/>
      <c r="AS34" s="66"/>
      <c r="AT34" s="66"/>
      <c r="AU34" s="168"/>
      <c r="AV34" s="66"/>
      <c r="AW34" s="66"/>
      <c r="AX34" s="66"/>
      <c r="AY34" s="66"/>
      <c r="AZ34" s="66"/>
      <c r="BA34" s="66"/>
      <c r="BB34" s="66"/>
      <c r="BC34" s="66"/>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row r="38" spans="30:55">
      <c r="AD38" s="107"/>
      <c r="AE38" s="107"/>
      <c r="AF38" s="107"/>
      <c r="AG38" s="107"/>
      <c r="AH38" s="107"/>
      <c r="AI38" s="107"/>
      <c r="AJ38" s="107"/>
      <c r="AK38" s="107"/>
      <c r="AL38" s="107"/>
      <c r="AM38" s="107"/>
      <c r="AN38" s="107"/>
      <c r="AO38" s="107"/>
      <c r="AP38" s="107"/>
      <c r="AQ38" s="107"/>
      <c r="AR38" s="107"/>
      <c r="AS38" s="107"/>
      <c r="AT38" s="107"/>
      <c r="AU38" s="169"/>
      <c r="AV38" s="107"/>
      <c r="AW38" s="107"/>
      <c r="AX38" s="107"/>
      <c r="AY38" s="107"/>
      <c r="AZ38" s="107"/>
      <c r="BA38" s="107"/>
      <c r="BB38" s="107"/>
      <c r="BC38" s="107"/>
    </row>
    <row r="39" spans="30:55">
      <c r="AD39" s="107"/>
      <c r="AE39" s="107"/>
      <c r="AF39" s="107"/>
      <c r="AG39" s="107"/>
      <c r="AH39" s="107"/>
      <c r="AI39" s="107"/>
      <c r="AJ39" s="107"/>
      <c r="AK39" s="107"/>
      <c r="AL39" s="107"/>
      <c r="AM39" s="107"/>
      <c r="AN39" s="107"/>
      <c r="AO39" s="107"/>
      <c r="AP39" s="107"/>
      <c r="AQ39" s="107"/>
      <c r="AR39" s="107"/>
      <c r="AS39" s="107"/>
      <c r="AT39" s="107"/>
      <c r="AU39" s="169"/>
      <c r="AV39" s="107"/>
      <c r="AW39" s="107"/>
      <c r="AX39" s="107"/>
      <c r="AY39" s="107"/>
      <c r="AZ39" s="107"/>
      <c r="BA39" s="107"/>
      <c r="BB39" s="107"/>
      <c r="BC39" s="107"/>
    </row>
    <row r="40" spans="30:55">
      <c r="AD40" s="107"/>
      <c r="AE40" s="107"/>
      <c r="AF40" s="107"/>
      <c r="AG40" s="107"/>
      <c r="AH40" s="107"/>
      <c r="AI40" s="107"/>
      <c r="AJ40" s="107"/>
      <c r="AK40" s="107"/>
      <c r="AL40" s="107"/>
      <c r="AM40" s="107"/>
      <c r="AN40" s="107"/>
      <c r="AO40" s="107"/>
      <c r="AP40" s="107"/>
      <c r="AQ40" s="107"/>
      <c r="AR40" s="107"/>
      <c r="AS40" s="107"/>
      <c r="AT40" s="107"/>
      <c r="AU40" s="169"/>
      <c r="AV40" s="107"/>
      <c r="AW40" s="107"/>
      <c r="AX40" s="107"/>
      <c r="AY40" s="107"/>
      <c r="AZ40" s="107"/>
      <c r="BA40" s="107"/>
      <c r="BB40" s="107"/>
      <c r="BC40" s="107"/>
    </row>
  </sheetData>
  <mergeCells count="6">
    <mergeCell ref="C2:BC2"/>
    <mergeCell ref="AD3:BC3"/>
    <mergeCell ref="AD4:BC4"/>
    <mergeCell ref="B3:B5"/>
    <mergeCell ref="C3:AB3"/>
    <mergeCell ref="C4:AB4"/>
  </mergeCells>
  <phoneticPr fontId="1"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37"/>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48" width="5.7265625" style="67" customWidth="1"/>
    <col min="49" max="55" width="5.7265625" style="67" hidden="1" customWidth="1"/>
  </cols>
  <sheetData>
    <row r="1" spans="1:56" ht="9" customHeight="1" thickBot="1">
      <c r="A1" s="20">
        <f>[2]RWE!$A$3</f>
        <v>1</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22" t="s">
        <v>19</v>
      </c>
      <c r="D3" s="223"/>
      <c r="E3" s="223"/>
      <c r="F3" s="223"/>
      <c r="G3" s="223"/>
      <c r="H3" s="223"/>
      <c r="I3" s="223"/>
      <c r="J3" s="223"/>
      <c r="K3" s="223"/>
      <c r="L3" s="223"/>
      <c r="M3" s="223"/>
      <c r="N3" s="223"/>
      <c r="O3" s="223"/>
      <c r="P3" s="223"/>
      <c r="Q3" s="223"/>
      <c r="R3" s="223"/>
      <c r="S3" s="223"/>
      <c r="T3" s="223"/>
      <c r="U3" s="223"/>
      <c r="V3" s="223"/>
      <c r="W3" s="223"/>
      <c r="X3" s="223"/>
      <c r="Y3" s="223"/>
      <c r="Z3" s="223"/>
      <c r="AA3" s="223"/>
      <c r="AB3" s="224"/>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4</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1+O5</f>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0"/>
    </row>
    <row r="6" spans="1:56" ht="20" customHeight="1" thickTop="1" thickBot="1">
      <c r="B6" s="43" t="s">
        <v>15</v>
      </c>
      <c r="C6" s="112">
        <f>1/$A$1*'[1]4403Exp'!BC$263</f>
        <v>1.6303631046666667</v>
      </c>
      <c r="D6" s="113">
        <f>1/$A$1*'[1]4403Exp'!BC$263</f>
        <v>1.6303631046666667</v>
      </c>
      <c r="E6" s="113">
        <f>1/$A$1*'[1]4403Exp'!BD$263</f>
        <v>1.8600420779999998</v>
      </c>
      <c r="F6" s="113">
        <f>1/$A$1*'[1]4403Exp'!BE$263</f>
        <v>2.0884831735500002</v>
      </c>
      <c r="G6" s="113">
        <f>1/$A$1*'[1]4403Exp'!BF$263</f>
        <v>2.2090847473999999</v>
      </c>
      <c r="H6" s="113">
        <f>1/$A$1*'[1]4403Exp'!BG$263</f>
        <v>2.4073355564001506</v>
      </c>
      <c r="I6" s="113">
        <f>1/$A$1*'[1]4403Exp'!BH$263</f>
        <v>2.4673977854000002</v>
      </c>
      <c r="J6" s="113">
        <f>1/$A$1*'[1]4403Exp'!BI$263</f>
        <v>2.8008194226363639</v>
      </c>
      <c r="K6" s="113">
        <f>1/$A$1*'[1]4403Exp'!BJ$263</f>
        <v>2.6234587087652175</v>
      </c>
      <c r="L6" s="113">
        <f>1/$A$1*'[1]4403Exp'!BK$263</f>
        <v>1.9429713062444443</v>
      </c>
      <c r="M6" s="113">
        <f>1/$A$1*'[1]4403Exp'!BL$263</f>
        <v>2.8311456023619046</v>
      </c>
      <c r="N6" s="113">
        <f>1/$A$1*'[1]4403Exp'!BM$263</f>
        <v>3.3774824739130427</v>
      </c>
      <c r="O6" s="113">
        <f>1/$A$1*'[1]4403Exp'!BN$263</f>
        <v>3.0499483216666667</v>
      </c>
      <c r="P6" s="113">
        <f>1/$A$1*'[1]4403Exp'!BO$263</f>
        <v>3.1229531571420281</v>
      </c>
      <c r="Q6" s="113">
        <f>1/$A$1*'[1]4403Exp'!BP$263</f>
        <v>3.943368139013014</v>
      </c>
      <c r="R6" s="113">
        <f>1/$A$1*'[1]4403Exp'!BQ$263</f>
        <v>3.6654072869614271</v>
      </c>
      <c r="S6" s="113">
        <f>1/$A$1*'[1]4403Exp'!BR$263</f>
        <v>3.7324610173797939</v>
      </c>
      <c r="T6" s="113">
        <f>1/$A$1*'[1]4403Exp'!BS$263</f>
        <v>2.9083169739930801</v>
      </c>
      <c r="U6" s="162">
        <f>1/$A$1*'[1]4403Exp'!BT$263</f>
        <v>3.1776281959999992</v>
      </c>
      <c r="V6" s="113">
        <f>1/$A$1*'[1]4403Exp'!BU$263</f>
        <v>0</v>
      </c>
      <c r="W6" s="113">
        <f>1/$A$1*'[1]4403Exp'!BV$263</f>
        <v>0</v>
      </c>
      <c r="X6" s="113">
        <f>1/$A$1*'[1]4403Exp'!BW$263</f>
        <v>0</v>
      </c>
      <c r="Y6" s="113">
        <f>1/$A$1*'[1]4403Exp'!BX$263</f>
        <v>0</v>
      </c>
      <c r="Z6" s="113">
        <f>1/$A$1*'[1]4403Exp'!BY$263</f>
        <v>0</v>
      </c>
      <c r="AA6" s="113">
        <f>1/$A$1*'[1]4403Exp'!BZ$263</f>
        <v>0</v>
      </c>
      <c r="AB6" s="113">
        <f>1/$A$1*'[1]4403Exp'!CA$263</f>
        <v>0</v>
      </c>
      <c r="AC6" s="51"/>
      <c r="AD6" s="90">
        <f>'[1]4403Exp'!CB$263</f>
        <v>251.16710683219279</v>
      </c>
      <c r="AE6" s="91">
        <f>'[1]4403Exp'!CC$263</f>
        <v>180.54870225998141</v>
      </c>
      <c r="AF6" s="91">
        <f>'[1]4403Exp'!CD$263</f>
        <v>201.96604725929569</v>
      </c>
      <c r="AG6" s="91">
        <f>'[1]4403Exp'!CE$263</f>
        <v>237.97863916473074</v>
      </c>
      <c r="AH6" s="91">
        <f>'[1]4403Exp'!CF$263</f>
        <v>320.24236871794113</v>
      </c>
      <c r="AI6" s="91">
        <f>'[1]4403Exp'!CG$263</f>
        <v>363.04034422614671</v>
      </c>
      <c r="AJ6" s="91">
        <f>'[1]4403Exp'!CH$263</f>
        <v>425.49013591453706</v>
      </c>
      <c r="AK6" s="91">
        <f>'[1]4403Exp'!CI$263</f>
        <v>526.01641172434665</v>
      </c>
      <c r="AL6" s="91">
        <f>'[1]4403Exp'!CJ$263</f>
        <v>521.12848556351935</v>
      </c>
      <c r="AM6" s="91">
        <f>'[1]4403Exp'!CK$263</f>
        <v>342.52041557109243</v>
      </c>
      <c r="AN6" s="91">
        <f>'[1]4403Exp'!CL$263</f>
        <v>586.05025873734633</v>
      </c>
      <c r="AO6" s="91">
        <f>'[1]4403Exp'!CM$263</f>
        <v>740.82520164910261</v>
      </c>
      <c r="AP6" s="91">
        <f>'[1]4403Exp'!CN$263</f>
        <v>649.56175799995253</v>
      </c>
      <c r="AQ6" s="91">
        <f>'[1]4403Exp'!CO$263</f>
        <v>737.66486663497074</v>
      </c>
      <c r="AR6" s="91">
        <f>'[1]4403Exp'!CP$263</f>
        <v>966.51117212599729</v>
      </c>
      <c r="AS6" s="91">
        <f>'[1]4403Exp'!CQ$263</f>
        <v>822.07093407116236</v>
      </c>
      <c r="AT6" s="91">
        <f>'[1]4403Exp'!CR$263</f>
        <v>702.45385755384245</v>
      </c>
      <c r="AU6" s="91">
        <f>'[1]4403Exp'!CS$263</f>
        <v>704.46676679366317</v>
      </c>
      <c r="AV6" s="170">
        <f>'[1]4403Exp'!CT$263</f>
        <v>884.59292236093245</v>
      </c>
      <c r="AW6" s="91">
        <f>'[1]4403Exp'!CU$263</f>
        <v>0</v>
      </c>
      <c r="AX6" s="91">
        <f>'[1]4403Exp'!CV$263</f>
        <v>0</v>
      </c>
      <c r="AY6" s="91">
        <f>'[1]4403Exp'!CW$263</f>
        <v>0</v>
      </c>
      <c r="AZ6" s="91">
        <f>'[1]4403Exp'!CX$263</f>
        <v>0</v>
      </c>
      <c r="BA6" s="91">
        <f>'[1]4403Exp'!CY$263</f>
        <v>0</v>
      </c>
      <c r="BB6" s="91">
        <f>'[1]4403Exp'!CZ$263</f>
        <v>0</v>
      </c>
      <c r="BC6" s="91">
        <f>'[1]4403Exp'!DA$263</f>
        <v>0</v>
      </c>
      <c r="BD6" s="146"/>
    </row>
    <row r="7" spans="1:56" ht="17.149999999999999" customHeight="1" thickTop="1">
      <c r="B7" s="72" t="s">
        <v>55</v>
      </c>
      <c r="C7" s="73">
        <f>1/$A$1*'[1]4403Exp'!BC$266</f>
        <v>0</v>
      </c>
      <c r="D7" s="74">
        <f>1/$A$1*'[1]4403Exp'!BC$266</f>
        <v>0</v>
      </c>
      <c r="E7" s="74">
        <f>1/$A$1*'[1]4403Exp'!BD$266</f>
        <v>0</v>
      </c>
      <c r="F7" s="74">
        <f>1/$A$1*'[1]4403Exp'!BE$266</f>
        <v>0</v>
      </c>
      <c r="G7" s="74">
        <f>1/$A$1*'[1]4403Exp'!BF$266</f>
        <v>0</v>
      </c>
      <c r="H7" s="74">
        <f>1/$A$1*'[1]4403Exp'!BG$266</f>
        <v>0</v>
      </c>
      <c r="I7" s="74">
        <f>1/$A$1*'[1]4403Exp'!BH$266</f>
        <v>0</v>
      </c>
      <c r="J7" s="74">
        <f>1/$A$1*'[1]4403Exp'!BI$266</f>
        <v>0</v>
      </c>
      <c r="K7" s="74">
        <f>1/$A$1*'[1]4403Exp'!BJ$266</f>
        <v>0</v>
      </c>
      <c r="L7" s="74">
        <f>1/$A$1*'[1]4403Exp'!BK$266</f>
        <v>0</v>
      </c>
      <c r="M7" s="74">
        <f>1/$A$1*'[1]4403Exp'!BL$266</f>
        <v>0</v>
      </c>
      <c r="N7" s="74">
        <f>1/$A$1*'[1]4403Exp'!BM$266</f>
        <v>0</v>
      </c>
      <c r="O7" s="74">
        <f>1/$A$1*'[1]4403Exp'!BN$266</f>
        <v>0</v>
      </c>
      <c r="P7" s="74">
        <f>1/$A$1*'[1]4403Exp'!BO$266</f>
        <v>0</v>
      </c>
      <c r="Q7" s="74">
        <f>1/$A$1*'[1]4403Exp'!BP$266</f>
        <v>0</v>
      </c>
      <c r="R7" s="74">
        <f>1/$A$1*'[1]4403Exp'!BQ$266</f>
        <v>0</v>
      </c>
      <c r="S7" s="74">
        <f>1/$A$1*'[1]4403Exp'!BR$266</f>
        <v>0</v>
      </c>
      <c r="T7" s="74">
        <f>1/$A$1*'[1]4403Exp'!BS$266</f>
        <v>0</v>
      </c>
      <c r="U7" s="74">
        <f>1/$A$1*'[1]4403Exp'!BT$266</f>
        <v>0</v>
      </c>
      <c r="V7" s="74">
        <f>1/$A$1*'[1]4403Exp'!BU$266</f>
        <v>0</v>
      </c>
      <c r="W7" s="74">
        <f>1/$A$1*'[1]4403Exp'!BV$266</f>
        <v>0</v>
      </c>
      <c r="X7" s="74">
        <f>1/$A$1*'[1]4403Exp'!BW$266</f>
        <v>0</v>
      </c>
      <c r="Y7" s="74">
        <f>1/$A$1*'[1]4403Exp'!BX$266</f>
        <v>0</v>
      </c>
      <c r="Z7" s="74">
        <f>1/$A$1*'[1]4403Exp'!BY$266</f>
        <v>0</v>
      </c>
      <c r="AA7" s="74">
        <f>1/$A$1*'[1]4403Exp'!BZ$266</f>
        <v>0</v>
      </c>
      <c r="AB7" s="74">
        <f>1/$A$1*'[1]4403Exp'!CA$266</f>
        <v>0</v>
      </c>
      <c r="AC7" s="137"/>
      <c r="AD7" s="92">
        <f>'[1]4403Exp'!CB$266</f>
        <v>9.7780000000000002E-3</v>
      </c>
      <c r="AE7" s="93">
        <f>'[1]4403Exp'!CC$266</f>
        <v>0</v>
      </c>
      <c r="AF7" s="93">
        <f>'[1]4403Exp'!CD$266</f>
        <v>0</v>
      </c>
      <c r="AG7" s="93">
        <f>'[1]4403Exp'!CE$266</f>
        <v>0</v>
      </c>
      <c r="AH7" s="93">
        <f>'[1]4403Exp'!CF$266</f>
        <v>0</v>
      </c>
      <c r="AI7" s="93">
        <f>'[1]4403Exp'!CG$266</f>
        <v>0</v>
      </c>
      <c r="AJ7" s="93">
        <f>'[1]4403Exp'!CH$266</f>
        <v>0</v>
      </c>
      <c r="AK7" s="93">
        <f>'[1]4403Exp'!CI$266</f>
        <v>0</v>
      </c>
      <c r="AL7" s="93">
        <f>'[1]4403Exp'!CJ$266</f>
        <v>0</v>
      </c>
      <c r="AM7" s="93">
        <f>'[1]4403Exp'!CK$266</f>
        <v>0</v>
      </c>
      <c r="AN7" s="93">
        <f>'[1]4403Exp'!CL$266</f>
        <v>0</v>
      </c>
      <c r="AO7" s="93">
        <f>'[1]4403Exp'!CM$266</f>
        <v>0</v>
      </c>
      <c r="AP7" s="93">
        <f>'[1]4403Exp'!CN$266</f>
        <v>0</v>
      </c>
      <c r="AQ7" s="93">
        <f>'[1]4403Exp'!CO$266</f>
        <v>0</v>
      </c>
      <c r="AR7" s="93">
        <f>'[1]4403Exp'!CP$266</f>
        <v>0</v>
      </c>
      <c r="AS7" s="93">
        <f>'[1]4403Exp'!CQ$266</f>
        <v>0</v>
      </c>
      <c r="AT7" s="93">
        <f>'[1]4403Exp'!CR$266</f>
        <v>0</v>
      </c>
      <c r="AU7" s="93">
        <f>'[1]4403Exp'!CS$266</f>
        <v>0</v>
      </c>
      <c r="AV7" s="93">
        <f>'[1]4403Exp'!CT$266</f>
        <v>0</v>
      </c>
      <c r="AW7" s="93">
        <f>'[1]4403Exp'!CU$266</f>
        <v>0</v>
      </c>
      <c r="AX7" s="93">
        <f>'[1]4403Exp'!CV$266</f>
        <v>0</v>
      </c>
      <c r="AY7" s="93">
        <f>'[1]4403Exp'!CW$266</f>
        <v>0</v>
      </c>
      <c r="AZ7" s="93">
        <f>'[1]4403Exp'!CX$266</f>
        <v>0</v>
      </c>
      <c r="BA7" s="93">
        <f>'[1]4403Exp'!CY$266</f>
        <v>0</v>
      </c>
      <c r="BB7" s="93">
        <f>'[1]4403Exp'!CZ$266</f>
        <v>0</v>
      </c>
      <c r="BC7" s="93">
        <f>'[1]4403Exp'!DA$266</f>
        <v>0</v>
      </c>
      <c r="BD7" s="146"/>
    </row>
    <row r="8" spans="1:56" ht="17.149999999999999" customHeight="1">
      <c r="B8" s="75" t="s">
        <v>56</v>
      </c>
      <c r="C8" s="76">
        <f>1/$A$1*'[1]4403Exp'!BC$268</f>
        <v>0</v>
      </c>
      <c r="D8" s="77">
        <f>1/$A$1*'[1]4403Exp'!BC$268</f>
        <v>0</v>
      </c>
      <c r="E8" s="77">
        <f>1/$A$1*'[1]4403Exp'!BD$268</f>
        <v>0</v>
      </c>
      <c r="F8" s="77">
        <f>1/$A$1*'[1]4403Exp'!BE$268</f>
        <v>0</v>
      </c>
      <c r="G8" s="77">
        <f>1/$A$1*'[1]4403Exp'!BF$268</f>
        <v>0</v>
      </c>
      <c r="H8" s="77">
        <f>1/$A$1*'[1]4403Exp'!BG$268</f>
        <v>0</v>
      </c>
      <c r="I8" s="77">
        <f>1/$A$1*'[1]4403Exp'!BH$268</f>
        <v>1.7E-5</v>
      </c>
      <c r="J8" s="77">
        <f>1/$A$1*'[1]4403Exp'!BI$268</f>
        <v>0</v>
      </c>
      <c r="K8" s="77">
        <f>1/$A$1*'[1]4403Exp'!BJ$268</f>
        <v>0</v>
      </c>
      <c r="L8" s="77">
        <f>1/$A$1*'[1]4403Exp'!BK$268</f>
        <v>0</v>
      </c>
      <c r="M8" s="77">
        <f>1/$A$1*'[1]4403Exp'!BL$268</f>
        <v>0</v>
      </c>
      <c r="N8" s="77">
        <f>1/$A$1*'[1]4403Exp'!BM$268</f>
        <v>0</v>
      </c>
      <c r="O8" s="77">
        <f>1/$A$1*'[1]4403Exp'!BN$268</f>
        <v>0</v>
      </c>
      <c r="P8" s="77">
        <f>1/$A$1*'[1]4403Exp'!BO$268</f>
        <v>0</v>
      </c>
      <c r="Q8" s="77">
        <f>1/$A$1*'[1]4403Exp'!BP$268</f>
        <v>0</v>
      </c>
      <c r="R8" s="77">
        <f>1/$A$1*'[1]4403Exp'!BQ$268</f>
        <v>0</v>
      </c>
      <c r="S8" s="77">
        <f>1/$A$1*'[1]4403Exp'!BR$268</f>
        <v>0</v>
      </c>
      <c r="T8" s="77">
        <f>1/$A$1*'[1]4403Exp'!BS$268</f>
        <v>0</v>
      </c>
      <c r="U8" s="77">
        <f>1/$A$1*'[1]4403Exp'!BT$268</f>
        <v>0</v>
      </c>
      <c r="V8" s="77">
        <f>1/$A$1*'[1]4403Exp'!BU$268</f>
        <v>0</v>
      </c>
      <c r="W8" s="77">
        <f>1/$A$1*'[1]4403Exp'!BV$268</f>
        <v>0</v>
      </c>
      <c r="X8" s="77">
        <f>1/$A$1*'[1]4403Exp'!BW$268</f>
        <v>0</v>
      </c>
      <c r="Y8" s="77">
        <f>1/$A$1*'[1]4403Exp'!BX$268</f>
        <v>0</v>
      </c>
      <c r="Z8" s="77">
        <f>1/$A$1*'[1]4403Exp'!BY$268</f>
        <v>0</v>
      </c>
      <c r="AA8" s="77">
        <f>1/$A$1*'[1]4403Exp'!BZ$268</f>
        <v>0</v>
      </c>
      <c r="AB8" s="77">
        <f>1/$A$1*'[1]4403Exp'!CA$268</f>
        <v>0</v>
      </c>
      <c r="AC8" s="137"/>
      <c r="AD8" s="94">
        <f>'[1]4403Exp'!CB$268</f>
        <v>4.6359999999999998E-2</v>
      </c>
      <c r="AE8" s="95">
        <f>'[1]4403Exp'!CC$268</f>
        <v>0</v>
      </c>
      <c r="AF8" s="95">
        <f>'[1]4403Exp'!CD$268</f>
        <v>0</v>
      </c>
      <c r="AG8" s="95">
        <f>'[1]4403Exp'!CE$268</f>
        <v>0</v>
      </c>
      <c r="AH8" s="95">
        <f>'[1]4403Exp'!CF$268</f>
        <v>0</v>
      </c>
      <c r="AI8" s="95">
        <f>'[1]4403Exp'!CG$268</f>
        <v>0</v>
      </c>
      <c r="AJ8" s="95">
        <f>'[1]4403Exp'!CH$268</f>
        <v>8.4309999999999993E-3</v>
      </c>
      <c r="AK8" s="95">
        <f>'[1]4403Exp'!CI$268</f>
        <v>0</v>
      </c>
      <c r="AL8" s="95">
        <f>'[1]4403Exp'!CJ$268</f>
        <v>0</v>
      </c>
      <c r="AM8" s="95">
        <f>'[1]4403Exp'!CK$268</f>
        <v>0</v>
      </c>
      <c r="AN8" s="95">
        <f>'[1]4403Exp'!CL$268</f>
        <v>0</v>
      </c>
      <c r="AO8" s="95">
        <f>'[1]4403Exp'!CM$268</f>
        <v>0</v>
      </c>
      <c r="AP8" s="95">
        <f>'[1]4403Exp'!CN$268</f>
        <v>0</v>
      </c>
      <c r="AQ8" s="95">
        <f>'[1]4403Exp'!CO$268</f>
        <v>0</v>
      </c>
      <c r="AR8" s="95">
        <f>'[1]4403Exp'!CP$268</f>
        <v>0</v>
      </c>
      <c r="AS8" s="95">
        <f>'[1]4403Exp'!CQ$268</f>
        <v>0</v>
      </c>
      <c r="AT8" s="95">
        <f>'[1]4403Exp'!CR$268</f>
        <v>0</v>
      </c>
      <c r="AU8" s="95">
        <f>'[1]4403Exp'!CS$268</f>
        <v>0</v>
      </c>
      <c r="AV8" s="95">
        <f>'[1]4403Exp'!CT$268</f>
        <v>0</v>
      </c>
      <c r="AW8" s="95">
        <f>'[1]4403Exp'!CU$268</f>
        <v>0</v>
      </c>
      <c r="AX8" s="95">
        <f>'[1]4403Exp'!CV$268</f>
        <v>0</v>
      </c>
      <c r="AY8" s="95">
        <f>'[1]4403Exp'!CW$268</f>
        <v>0</v>
      </c>
      <c r="AZ8" s="95">
        <f>'[1]4403Exp'!CX$268</f>
        <v>0</v>
      </c>
      <c r="BA8" s="95">
        <f>'[1]4403Exp'!CY$268</f>
        <v>0</v>
      </c>
      <c r="BB8" s="95">
        <f>'[1]4403Exp'!CZ$268</f>
        <v>0</v>
      </c>
      <c r="BC8" s="95">
        <f>'[1]4403Exp'!DA$268</f>
        <v>0</v>
      </c>
      <c r="BD8" s="146"/>
    </row>
    <row r="9" spans="1:56" ht="17.149999999999999" customHeight="1">
      <c r="B9" s="75" t="s">
        <v>57</v>
      </c>
      <c r="C9" s="76">
        <f>1/$A$1*'[1]4403Exp'!BC$269</f>
        <v>0</v>
      </c>
      <c r="D9" s="77">
        <f>1/$A$1*'[1]4403Exp'!BC$269</f>
        <v>0</v>
      </c>
      <c r="E9" s="77">
        <f>1/$A$1*'[1]4403Exp'!BD$269</f>
        <v>0</v>
      </c>
      <c r="F9" s="77">
        <f>1/$A$1*'[1]4403Exp'!BE$269</f>
        <v>0</v>
      </c>
      <c r="G9" s="77">
        <f>1/$A$1*'[1]4403Exp'!BF$269</f>
        <v>0</v>
      </c>
      <c r="H9" s="77">
        <f>1/$A$1*'[1]4403Exp'!BG$269</f>
        <v>0</v>
      </c>
      <c r="I9" s="77">
        <f>1/$A$1*'[1]4403Exp'!BH$269</f>
        <v>0</v>
      </c>
      <c r="J9" s="77">
        <f>1/$A$1*'[1]4403Exp'!BI$269</f>
        <v>0</v>
      </c>
      <c r="K9" s="77">
        <f>1/$A$1*'[1]4403Exp'!BJ$269</f>
        <v>0</v>
      </c>
      <c r="L9" s="77">
        <f>1/$A$1*'[1]4403Exp'!BK$269</f>
        <v>0</v>
      </c>
      <c r="M9" s="77">
        <f>1/$A$1*'[1]4403Exp'!BL$269</f>
        <v>0</v>
      </c>
      <c r="N9" s="77">
        <f>1/$A$1*'[1]4403Exp'!BM$269</f>
        <v>0</v>
      </c>
      <c r="O9" s="77">
        <f>1/$A$1*'[1]4403Exp'!BN$269</f>
        <v>0</v>
      </c>
      <c r="P9" s="77">
        <f>1/$A$1*'[1]4403Exp'!BO$269</f>
        <v>0</v>
      </c>
      <c r="Q9" s="77">
        <f>1/$A$1*'[1]4403Exp'!BP$269</f>
        <v>0</v>
      </c>
      <c r="R9" s="77">
        <f>1/$A$1*'[1]4403Exp'!BQ$269</f>
        <v>0</v>
      </c>
      <c r="S9" s="77">
        <f>1/$A$1*'[1]4403Exp'!BR$269</f>
        <v>0</v>
      </c>
      <c r="T9" s="77">
        <f>1/$A$1*'[1]4403Exp'!BS$269</f>
        <v>0</v>
      </c>
      <c r="U9" s="77">
        <f>1/$A$1*'[1]4403Exp'!BT$269</f>
        <v>0</v>
      </c>
      <c r="V9" s="77">
        <f>1/$A$1*'[1]4403Exp'!BU$269</f>
        <v>0</v>
      </c>
      <c r="W9" s="77">
        <f>1/$A$1*'[1]4403Exp'!BV$269</f>
        <v>0</v>
      </c>
      <c r="X9" s="77">
        <f>1/$A$1*'[1]4403Exp'!BW$269</f>
        <v>0</v>
      </c>
      <c r="Y9" s="77">
        <f>1/$A$1*'[1]4403Exp'!BX$269</f>
        <v>0</v>
      </c>
      <c r="Z9" s="77">
        <f>1/$A$1*'[1]4403Exp'!BY$269</f>
        <v>0</v>
      </c>
      <c r="AA9" s="77">
        <f>1/$A$1*'[1]4403Exp'!BZ$269</f>
        <v>0</v>
      </c>
      <c r="AB9" s="77">
        <f>1/$A$1*'[1]4403Exp'!CA$269</f>
        <v>0</v>
      </c>
      <c r="AC9" s="137"/>
      <c r="AD9" s="94">
        <f>'[1]4403Exp'!CB$269</f>
        <v>0</v>
      </c>
      <c r="AE9" s="95">
        <f>'[1]4403Exp'!CC$269</f>
        <v>0</v>
      </c>
      <c r="AF9" s="95">
        <f>'[1]4403Exp'!CD$269</f>
        <v>0</v>
      </c>
      <c r="AG9" s="95">
        <f>'[1]4403Exp'!CE$269</f>
        <v>0</v>
      </c>
      <c r="AH9" s="95">
        <f>'[1]4403Exp'!CF$269</f>
        <v>0</v>
      </c>
      <c r="AI9" s="95">
        <f>'[1]4403Exp'!CG$269</f>
        <v>0</v>
      </c>
      <c r="AJ9" s="95">
        <f>'[1]4403Exp'!CH$269</f>
        <v>0</v>
      </c>
      <c r="AK9" s="95">
        <f>'[1]4403Exp'!CI$269</f>
        <v>0</v>
      </c>
      <c r="AL9" s="95">
        <f>'[1]4403Exp'!CJ$269</f>
        <v>0</v>
      </c>
      <c r="AM9" s="95">
        <f>'[1]4403Exp'!CK$269</f>
        <v>0</v>
      </c>
      <c r="AN9" s="95">
        <f>'[1]4403Exp'!CL$269</f>
        <v>0</v>
      </c>
      <c r="AO9" s="95">
        <f>'[1]4403Exp'!CM$269</f>
        <v>0</v>
      </c>
      <c r="AP9" s="95">
        <f>'[1]4403Exp'!CN$269</f>
        <v>0</v>
      </c>
      <c r="AQ9" s="95">
        <f>'[1]4403Exp'!CO$269</f>
        <v>0</v>
      </c>
      <c r="AR9" s="95">
        <f>'[1]4403Exp'!CP$269</f>
        <v>0</v>
      </c>
      <c r="AS9" s="95">
        <f>'[1]4403Exp'!CQ$269</f>
        <v>0</v>
      </c>
      <c r="AT9" s="95">
        <f>'[1]4403Exp'!CR$269</f>
        <v>0</v>
      </c>
      <c r="AU9" s="95">
        <f>'[1]4403Exp'!CS$269</f>
        <v>0</v>
      </c>
      <c r="AV9" s="95">
        <f>'[1]4403Exp'!CT$269</f>
        <v>0</v>
      </c>
      <c r="AW9" s="95">
        <f>'[1]4403Exp'!CU$269</f>
        <v>0</v>
      </c>
      <c r="AX9" s="95">
        <f>'[1]4403Exp'!CV$269</f>
        <v>0</v>
      </c>
      <c r="AY9" s="95">
        <f>'[1]4403Exp'!CW$269</f>
        <v>0</v>
      </c>
      <c r="AZ9" s="95">
        <f>'[1]4403Exp'!CX$269</f>
        <v>0</v>
      </c>
      <c r="BA9" s="95">
        <f>'[1]4403Exp'!CY$269</f>
        <v>0</v>
      </c>
      <c r="BB9" s="95">
        <f>'[1]4403Exp'!CZ$269</f>
        <v>0</v>
      </c>
      <c r="BC9" s="95">
        <f>'[1]4403Exp'!DA$269</f>
        <v>0</v>
      </c>
      <c r="BD9" s="146"/>
    </row>
    <row r="10" spans="1:56" ht="17.149999999999999" customHeight="1">
      <c r="B10" s="55" t="s">
        <v>52</v>
      </c>
      <c r="C10" s="79">
        <f>1/$A$1*'[1]4403Exp'!BC$267</f>
        <v>1.6293323296666666</v>
      </c>
      <c r="D10" s="80">
        <f>1/$A$1*'[1]4403Exp'!BC$267</f>
        <v>1.6293323296666666</v>
      </c>
      <c r="E10" s="80">
        <f>1/$A$1*'[1]4403Exp'!BD$267</f>
        <v>1.8598055659999999</v>
      </c>
      <c r="F10" s="80">
        <f>1/$A$1*'[1]4403Exp'!BE$267</f>
        <v>2.0881737440000001</v>
      </c>
      <c r="G10" s="80">
        <f>1/$A$1*'[1]4403Exp'!BF$267</f>
        <v>2.042995458</v>
      </c>
      <c r="H10" s="80">
        <f>1/$A$1*'[1]4403Exp'!BG$267</f>
        <v>2.3791311164001501</v>
      </c>
      <c r="I10" s="80">
        <f>1/$A$1*'[1]4403Exp'!BH$267</f>
        <v>2.4312437854</v>
      </c>
      <c r="J10" s="80">
        <f>1/$A$1*'[1]4403Exp'!BI$267</f>
        <v>2.7281964226363637</v>
      </c>
      <c r="K10" s="80">
        <f>1/$A$1*'[1]4403Exp'!BJ$267</f>
        <v>2.5294971887652173</v>
      </c>
      <c r="L10" s="80">
        <f>1/$A$1*'[1]4403Exp'!BK$267</f>
        <v>1.8704433062444441</v>
      </c>
      <c r="M10" s="80">
        <f>1/$A$1*'[1]4403Exp'!BL$267</f>
        <v>2.7074996023619047</v>
      </c>
      <c r="N10" s="80">
        <f>1/$A$1*'[1]4403Exp'!BM$267</f>
        <v>3.2357074739130427</v>
      </c>
      <c r="O10" s="80">
        <f>1/$A$1*'[1]4403Exp'!BN$267</f>
        <v>2.9768723216666673</v>
      </c>
      <c r="P10" s="80">
        <f>1/$A$1*'[1]4403Exp'!BO$267</f>
        <v>3.0134641571420282</v>
      </c>
      <c r="Q10" s="80">
        <f>1/$A$1*'[1]4403Exp'!BP$267</f>
        <v>3.7342741390130141</v>
      </c>
      <c r="R10" s="80">
        <f>1/$A$1*'[1]4403Exp'!BQ$267</f>
        <v>3.4156611269614272</v>
      </c>
      <c r="S10" s="80">
        <f>1/$A$1*'[1]4403Exp'!BR$267</f>
        <v>3.5797015373797936</v>
      </c>
      <c r="T10" s="80">
        <f>1/$A$1*'[1]4403Exp'!BS$267</f>
        <v>2.78587075399308</v>
      </c>
      <c r="U10" s="80">
        <f>1/$A$1*'[1]4403Exp'!BT$267</f>
        <v>3.1052981959999992</v>
      </c>
      <c r="V10" s="80">
        <f>1/$A$1*'[1]4403Exp'!BU$267</f>
        <v>0</v>
      </c>
      <c r="W10" s="80">
        <f>1/$A$1*'[1]4403Exp'!BV$267</f>
        <v>0</v>
      </c>
      <c r="X10" s="80">
        <f>1/$A$1*'[1]4403Exp'!BW$267</f>
        <v>0</v>
      </c>
      <c r="Y10" s="80">
        <f>1/$A$1*'[1]4403Exp'!BX$267</f>
        <v>0</v>
      </c>
      <c r="Z10" s="80">
        <f>1/$A$1*'[1]4403Exp'!BY$267</f>
        <v>0</v>
      </c>
      <c r="AA10" s="80">
        <f>1/$A$1*'[1]4403Exp'!BZ$267</f>
        <v>0</v>
      </c>
      <c r="AB10" s="80">
        <f>1/$A$1*'[1]4403Exp'!CA$267</f>
        <v>0</v>
      </c>
      <c r="AC10" s="137"/>
      <c r="AD10" s="96">
        <f>'[1]4403Exp'!CB$267</f>
        <v>250.45246955540279</v>
      </c>
      <c r="AE10" s="97">
        <f>'[1]4403Exp'!CC$267</f>
        <v>180.0865321359814</v>
      </c>
      <c r="AF10" s="97">
        <f>'[1]4403Exp'!CD$267</f>
        <v>201.83470295849568</v>
      </c>
      <c r="AG10" s="97">
        <f>'[1]4403Exp'!CE$267</f>
        <v>237.78815721753071</v>
      </c>
      <c r="AH10" s="97">
        <f>'[1]4403Exp'!CF$267</f>
        <v>263.95984471794111</v>
      </c>
      <c r="AI10" s="97">
        <f>'[1]4403Exp'!CG$267</f>
        <v>356.16047210094672</v>
      </c>
      <c r="AJ10" s="97">
        <f>'[1]4403Exp'!CH$267</f>
        <v>409.95595391453708</v>
      </c>
      <c r="AK10" s="97">
        <f>'[1]4403Exp'!CI$267</f>
        <v>494.3124909103467</v>
      </c>
      <c r="AL10" s="97">
        <f>'[1]4403Exp'!CJ$267</f>
        <v>476.84049888871942</v>
      </c>
      <c r="AM10" s="97">
        <f>'[1]4403Exp'!CK$267</f>
        <v>310.63335160189246</v>
      </c>
      <c r="AN10" s="97">
        <f>'[1]4403Exp'!CL$267</f>
        <v>526.57733073734641</v>
      </c>
      <c r="AO10" s="97">
        <f>'[1]4403Exp'!CM$267</f>
        <v>677.26786664910264</v>
      </c>
      <c r="AP10" s="97">
        <f>'[1]4403Exp'!CN$267</f>
        <v>613.74618599995256</v>
      </c>
      <c r="AQ10" s="97">
        <f>'[1]4403Exp'!CO$267</f>
        <v>683.27654663497071</v>
      </c>
      <c r="AR10" s="97">
        <f>'[1]4403Exp'!CP$267</f>
        <v>858.61433312599729</v>
      </c>
      <c r="AS10" s="97">
        <f>'[1]4403Exp'!CQ$267</f>
        <v>720.06587400616229</v>
      </c>
      <c r="AT10" s="97">
        <f>'[1]4403Exp'!CR$267</f>
        <v>638.25908023834245</v>
      </c>
      <c r="AU10" s="97">
        <f>'[1]4403Exp'!CS$267</f>
        <v>645.03250512666318</v>
      </c>
      <c r="AV10" s="97">
        <f>'[1]4403Exp'!CT$267</f>
        <v>843.01292236093241</v>
      </c>
      <c r="AW10" s="97">
        <f>'[1]4403Exp'!CU$267</f>
        <v>0</v>
      </c>
      <c r="AX10" s="97">
        <f>'[1]4403Exp'!CV$267</f>
        <v>0</v>
      </c>
      <c r="AY10" s="97">
        <f>'[1]4403Exp'!CW$267</f>
        <v>0</v>
      </c>
      <c r="AZ10" s="97">
        <f>'[1]4403Exp'!CX$267</f>
        <v>0</v>
      </c>
      <c r="BA10" s="97">
        <f>'[1]4403Exp'!CY$267</f>
        <v>0</v>
      </c>
      <c r="BB10" s="97">
        <f>'[1]4403Exp'!CZ$267</f>
        <v>0</v>
      </c>
      <c r="BC10" s="97">
        <f>'[1]4403Exp'!DA$267</f>
        <v>0</v>
      </c>
      <c r="BD10" s="146"/>
    </row>
    <row r="11" spans="1:56">
      <c r="B11" s="58" t="s">
        <v>25</v>
      </c>
      <c r="C11" s="81">
        <f>1/$A$1*(SUM('[1]4403Exp'!BB$47:BB$47)+SUM('[1]4403Exp'!BB$105:BB$105))</f>
        <v>0.75540200000000002</v>
      </c>
      <c r="D11" s="82">
        <f>1/$A$1*(SUM('[1]4403Exp'!BC$47:BC$47)+SUM('[1]4403Exp'!BC$105:BC$105))</f>
        <v>0.91019299999999992</v>
      </c>
      <c r="E11" s="82">
        <f>1/$A$1*(SUM('[1]4403Exp'!BD$47:BD$47)+SUM('[1]4403Exp'!BD$105:BD$105))</f>
        <v>1.1279969999999999</v>
      </c>
      <c r="F11" s="82">
        <f>1/$A$1*(SUM('[1]4403Exp'!BE$47:BE$47)+SUM('[1]4403Exp'!BE$105:BE$105))</f>
        <v>1.3777509999999999</v>
      </c>
      <c r="G11" s="82">
        <f>1/$A$1*(SUM('[1]4403Exp'!BF$47:BF$47)+SUM('[1]4403Exp'!BF$105:BF$105))</f>
        <v>1.314686</v>
      </c>
      <c r="H11" s="82">
        <f>1/$A$1*(SUM('[1]4403Exp'!BG$47:BG$47)+SUM('[1]4403Exp'!BG$105:BG$105))</f>
        <v>1.8352329999999999</v>
      </c>
      <c r="I11" s="82">
        <f>1/$A$1*(SUM('[1]4403Exp'!BH$47:BH$47)+SUM('[1]4403Exp'!BH$105:BH$105))</f>
        <v>2.0642610000000001</v>
      </c>
      <c r="J11" s="82">
        <f>1/$A$1*(SUM('[1]4403Exp'!BI$47:BI$47)+SUM('[1]4403Exp'!BI$105:BI$105))</f>
        <v>2.3410249999999997</v>
      </c>
      <c r="K11" s="82">
        <f>1/$A$1*(SUM('[1]4403Exp'!BJ$47:BJ$47)+SUM('[1]4403Exp'!BJ$105:BJ$105))</f>
        <v>2.229673</v>
      </c>
      <c r="L11" s="82">
        <f>1/$A$1*(SUM('[1]4403Exp'!BK$47:BK$47)+SUM('[1]4403Exp'!BK$105:BK$105))</f>
        <v>1.6594307033333333</v>
      </c>
      <c r="M11" s="82">
        <f>1/$A$1*(SUM('[1]4403Exp'!BL$47:BL$47)+SUM('[1]4403Exp'!BL$105:BL$105))</f>
        <v>2.477751</v>
      </c>
      <c r="N11" s="82">
        <f>1/$A$1*(SUM('[1]4403Exp'!BM$47:BM$47)+SUM('[1]4403Exp'!BM$105:BM$105))</f>
        <v>2.7990219999999999</v>
      </c>
      <c r="O11" s="82">
        <f>1/$A$1*(SUM('[1]4403Exp'!BN$47:BN$47)+SUM('[1]4403Exp'!BN$105:BN$105))</f>
        <v>2.5809760016666665</v>
      </c>
      <c r="P11" s="82">
        <f>1/$A$1*(SUM('[1]4403Exp'!BO$47:BO$47)+SUM('[1]4403Exp'!BO$105:BO$105))</f>
        <v>2.7517775766666661</v>
      </c>
      <c r="Q11" s="82">
        <f>1/$A$1*(SUM('[1]4403Exp'!BP$47:BP$47)+SUM('[1]4403Exp'!BP$105:BP$105))</f>
        <v>3.4794486687130135</v>
      </c>
      <c r="R11" s="82">
        <f>1/$A$1*(SUM('[1]4403Exp'!BQ$47:BQ$47)+SUM('[1]4403Exp'!BQ$105:BQ$105))</f>
        <v>3.1540951715947609</v>
      </c>
      <c r="S11" s="82">
        <f>1/$A$1*(SUM('[1]4403Exp'!BR$47:BR$47)+SUM('[1]4403Exp'!BR$105:BR$105))</f>
        <v>3.2502608199797938</v>
      </c>
      <c r="T11" s="82">
        <f>1/$A$1*(SUM('[1]4403Exp'!BS$47:BS$47)+SUM('[1]4403Exp'!BS$105:BS$105))</f>
        <v>2.5673747734930799</v>
      </c>
      <c r="U11" s="82">
        <f>1/$A$1*(SUM('[1]4403Exp'!BT$47:BT$47)+SUM('[1]4403Exp'!BT$105:BT$105))</f>
        <v>2.9592481959999994</v>
      </c>
      <c r="V11" s="82">
        <f>1/$A$1*(SUM('[1]4403Exp'!BU$47:BU$47)+SUM('[1]4403Exp'!BU$105:BU$105))</f>
        <v>0</v>
      </c>
      <c r="W11" s="82">
        <f>1/$A$1*(SUM('[1]4403Exp'!BV$47:BV$47)+SUM('[1]4403Exp'!BV$105:BV$105))</f>
        <v>0</v>
      </c>
      <c r="X11" s="82">
        <f>1/$A$1*(SUM('[1]4403Exp'!BW$47:BW$47)+SUM('[1]4403Exp'!BW$105:BW$105))</f>
        <v>0</v>
      </c>
      <c r="Y11" s="82">
        <f>1/$A$1*(SUM('[1]4403Exp'!BX$47:BX$47)+SUM('[1]4403Exp'!BX$105:BX$105))</f>
        <v>0</v>
      </c>
      <c r="Z11" s="82">
        <f>1/$A$1*(SUM('[1]4403Exp'!BY$47:BY$47)+SUM('[1]4403Exp'!BY$105:BY$105))</f>
        <v>0</v>
      </c>
      <c r="AA11" s="82">
        <f>1/$A$1*(SUM('[1]4403Exp'!BZ$47:BZ$47)+SUM('[1]4403Exp'!BZ$105:BZ$105))</f>
        <v>0</v>
      </c>
      <c r="AB11" s="82">
        <f>1/$A$1*(SUM('[1]4403Exp'!CA$47:CA$47)+SUM('[1]4403Exp'!CA$105:CA$105))</f>
        <v>0</v>
      </c>
      <c r="AC11" s="137"/>
      <c r="AD11" s="98">
        <f>(SUM('[1]4403Exp'!CB$47:CB$47)+SUM('[1]4403Exp'!CB$105:CB$105))</f>
        <v>101.72129099999999</v>
      </c>
      <c r="AE11" s="99">
        <f>(SUM('[1]4403Exp'!CC$47:CC$47)+SUM('[1]4403Exp'!CC$105:CC$105))</f>
        <v>99.754999999999995</v>
      </c>
      <c r="AF11" s="99">
        <f>(SUM('[1]4403Exp'!CD$47:CD$47)+SUM('[1]4403Exp'!CD$105:CD$105))</f>
        <v>123.213673</v>
      </c>
      <c r="AG11" s="99">
        <f>(SUM('[1]4403Exp'!CE$47:CE$47)+SUM('[1]4403Exp'!CE$105:CE$105))</f>
        <v>154.88999999999999</v>
      </c>
      <c r="AH11" s="99">
        <f>(SUM('[1]4403Exp'!CF$47:CF$47)+SUM('[1]4403Exp'!CF$105:CF$105))</f>
        <v>169.40100000000001</v>
      </c>
      <c r="AI11" s="99">
        <f>(SUM('[1]4403Exp'!CG$47:CG$47)+SUM('[1]4403Exp'!CG$105:CG$105))</f>
        <v>270.51400000000001</v>
      </c>
      <c r="AJ11" s="99">
        <f>(SUM('[1]4403Exp'!CH$47:CH$47)+SUM('[1]4403Exp'!CH$105:CH$105))</f>
        <v>345.24608099999995</v>
      </c>
      <c r="AK11" s="99">
        <f>(SUM('[1]4403Exp'!CI$47:CI$47)+SUM('[1]4403Exp'!CI$105:CI$105))</f>
        <v>414.75021399999997</v>
      </c>
      <c r="AL11" s="99">
        <f>(SUM('[1]4403Exp'!CJ$47:CJ$47)+SUM('[1]4403Exp'!CJ$105:CJ$105))</f>
        <v>413.29982400000006</v>
      </c>
      <c r="AM11" s="99">
        <f>(SUM('[1]4403Exp'!CK$47:CK$47)+SUM('[1]4403Exp'!CK$105:CK$105))</f>
        <v>274.52884599999999</v>
      </c>
      <c r="AN11" s="99">
        <f>(SUM('[1]4403Exp'!CL$47:CL$47)+SUM('[1]4403Exp'!CL$105:CL$105))</f>
        <v>477.942857</v>
      </c>
      <c r="AO11" s="99">
        <f>(SUM('[1]4403Exp'!CM$47:CM$47)+SUM('[1]4403Exp'!CM$105:CM$105))</f>
        <v>583.47619599999985</v>
      </c>
      <c r="AP11" s="99">
        <f>(SUM('[1]4403Exp'!CN$47:CN$47)+SUM('[1]4403Exp'!CN$105:CN$105))</f>
        <v>523.3403679999999</v>
      </c>
      <c r="AQ11" s="99">
        <f>(SUM('[1]4403Exp'!CO$47:CO$47)+SUM('[1]4403Exp'!CO$105:CO$105))</f>
        <v>624.72885999999994</v>
      </c>
      <c r="AR11" s="99">
        <f>(SUM('[1]4403Exp'!CP$47:CP$47)+SUM('[1]4403Exp'!CP$105:CP$105))</f>
        <v>801.85339499999998</v>
      </c>
      <c r="AS11" s="99">
        <f>(SUM('[1]4403Exp'!CQ$47:CQ$47)+SUM('[1]4403Exp'!CQ$105:CQ$105))</f>
        <v>661.03557199999989</v>
      </c>
      <c r="AT11" s="99">
        <f>(SUM('[1]4403Exp'!CR$47:CR$47)+SUM('[1]4403Exp'!CR$105:CR$105))</f>
        <v>571.90717099999995</v>
      </c>
      <c r="AU11" s="99">
        <f>(SUM('[1]4403Exp'!CS$47:CS$47)+SUM('[1]4403Exp'!CS$105:CS$105))</f>
        <v>595.54214799999988</v>
      </c>
      <c r="AV11" s="99">
        <f>(SUM('[1]4403Exp'!CT$47:CT$47)+SUM('[1]4403Exp'!CT$105:CT$105))</f>
        <v>803.78152999999986</v>
      </c>
      <c r="AW11" s="99">
        <f>(SUM('[1]4403Exp'!CU$47:CU$47)+SUM('[1]4403Exp'!CU$105:CU$105))</f>
        <v>0</v>
      </c>
      <c r="AX11" s="99">
        <f>(SUM('[1]4403Exp'!CV$47:CV$47)+SUM('[1]4403Exp'!CV$105:CV$105))</f>
        <v>0</v>
      </c>
      <c r="AY11" s="99">
        <f>(SUM('[1]4403Exp'!CW$47:CW$47)+SUM('[1]4403Exp'!CW$105:CW$105))</f>
        <v>0</v>
      </c>
      <c r="AZ11" s="99">
        <f>(SUM('[1]4403Exp'!CX$47:CX$47)+SUM('[1]4403Exp'!CX$105:CX$105))</f>
        <v>0</v>
      </c>
      <c r="BA11" s="99">
        <f>(SUM('[1]4403Exp'!CY$47:CY$47)+SUM('[1]4403Exp'!CY$105:CY$105))</f>
        <v>0</v>
      </c>
      <c r="BB11" s="99">
        <f>(SUM('[1]4403Exp'!CZ$47:CZ$47)+SUM('[1]4403Exp'!CZ$105:CZ$105))</f>
        <v>0</v>
      </c>
      <c r="BC11" s="99">
        <f>(SUM('[1]4403Exp'!DA$47:DA$47)+SUM('[1]4403Exp'!DA$105:DA$105))</f>
        <v>0</v>
      </c>
      <c r="BD11" s="146"/>
    </row>
    <row r="12" spans="1:56">
      <c r="B12" s="5" t="s">
        <v>82</v>
      </c>
      <c r="C12" s="53">
        <f>1/$A$1*'[1]4403Exp'!BC$109</f>
        <v>5.6369999999999996E-3</v>
      </c>
      <c r="D12" s="25">
        <f>1/$A$1*'[1]4403Exp'!BC$109</f>
        <v>5.6369999999999996E-3</v>
      </c>
      <c r="E12" s="25">
        <f>1/$A$1*'[1]4403Exp'!BD$109</f>
        <v>5.2244947999999999E-2</v>
      </c>
      <c r="F12" s="25">
        <f>1/$A$1*'[1]4403Exp'!BE$109</f>
        <v>0</v>
      </c>
      <c r="G12" s="25">
        <f>1/$A$1*'[1]4403Exp'!BF$109</f>
        <v>0</v>
      </c>
      <c r="H12" s="25">
        <f>1/$A$1*'[1]4403Exp'!BG$109</f>
        <v>0</v>
      </c>
      <c r="I12" s="25">
        <f>1/$A$1*'[1]4403Exp'!BH$109</f>
        <v>2.8001399999999999E-5</v>
      </c>
      <c r="J12" s="25">
        <f>1/$A$1*'[1]4403Exp'!BI$109</f>
        <v>2.9E-5</v>
      </c>
      <c r="K12" s="25">
        <f>1/$A$1*'[1]4403Exp'!BJ$109</f>
        <v>0</v>
      </c>
      <c r="L12" s="25">
        <f>1/$A$1*'[1]4403Exp'!BK$109</f>
        <v>0</v>
      </c>
      <c r="M12" s="25">
        <f>1/$A$1*'[1]4403Exp'!BL$109</f>
        <v>0</v>
      </c>
      <c r="N12" s="25">
        <f>1/$A$1*'[1]4403Exp'!BM$109</f>
        <v>0</v>
      </c>
      <c r="O12" s="25">
        <f>1/$A$1*'[1]4403Exp'!BN$109</f>
        <v>4.864537999999999E-3</v>
      </c>
      <c r="P12" s="25">
        <f>1/$A$1*'[1]4403Exp'!BO$109</f>
        <v>0</v>
      </c>
      <c r="Q12" s="25">
        <f>1/$A$1*'[1]4403Exp'!BP$109</f>
        <v>0</v>
      </c>
      <c r="R12" s="25">
        <f>1/$A$1*'[1]4403Exp'!BQ$109</f>
        <v>0</v>
      </c>
      <c r="S12" s="25">
        <f>1/$A$1*'[1]4403Exp'!BR$109</f>
        <v>0</v>
      </c>
      <c r="T12" s="139">
        <f>1/$A$1*'[1]4403Exp'!BS$109</f>
        <v>0</v>
      </c>
      <c r="U12" s="25">
        <f>1/$A$1*'[1]4403Exp'!BT$109</f>
        <v>0</v>
      </c>
      <c r="V12" s="25">
        <f>1/$A$1*'[1]4403Exp'!BU$109</f>
        <v>0</v>
      </c>
      <c r="W12" s="25">
        <f>1/$A$1*'[1]4403Exp'!BV$109</f>
        <v>0</v>
      </c>
      <c r="X12" s="25">
        <f>1/$A$1*'[1]4403Exp'!BW$109</f>
        <v>0</v>
      </c>
      <c r="Y12" s="25">
        <f>1/$A$1*'[1]4403Exp'!BX$109</f>
        <v>0</v>
      </c>
      <c r="Z12" s="25">
        <f>1/$A$1*'[1]4403Exp'!BY$109</f>
        <v>0</v>
      </c>
      <c r="AA12" s="25">
        <f>1/$A$1*'[1]4403Exp'!BZ$109</f>
        <v>0</v>
      </c>
      <c r="AB12" s="25">
        <f>1/$A$1*'[1]4403Exp'!CA$109</f>
        <v>0</v>
      </c>
      <c r="AC12" s="137"/>
      <c r="AD12" s="134">
        <f>'[1]4403Exp'!CB$109</f>
        <v>2.3370000000000001E-3</v>
      </c>
      <c r="AE12" s="138">
        <f>'[1]4403Exp'!CC$109</f>
        <v>0.56317499999999998</v>
      </c>
      <c r="AF12" s="138">
        <f>'[1]4403Exp'!CD$109</f>
        <v>4.3839100000000002</v>
      </c>
      <c r="AG12" s="138">
        <f>'[1]4403Exp'!CE$109</f>
        <v>0</v>
      </c>
      <c r="AH12" s="138">
        <f>'[1]4403Exp'!CF$109</f>
        <v>0</v>
      </c>
      <c r="AI12" s="138">
        <f>'[1]4403Exp'!CG$109</f>
        <v>0</v>
      </c>
      <c r="AJ12" s="138">
        <f>'[1]4403Exp'!CH$109</f>
        <v>4.8969999999999994E-3</v>
      </c>
      <c r="AK12" s="138">
        <f>'[1]4403Exp'!CI$109</f>
        <v>1.5674999999999998E-2</v>
      </c>
      <c r="AL12" s="138">
        <f>'[1]4403Exp'!CJ$109</f>
        <v>0</v>
      </c>
      <c r="AM12" s="138">
        <f>'[1]4403Exp'!CK$109</f>
        <v>0</v>
      </c>
      <c r="AN12" s="138">
        <f>'[1]4403Exp'!CL$109</f>
        <v>0</v>
      </c>
      <c r="AO12" s="138">
        <f>'[1]4403Exp'!CM$109</f>
        <v>0</v>
      </c>
      <c r="AP12" s="138">
        <f>'[1]4403Exp'!CN$109</f>
        <v>0.97725200000000001</v>
      </c>
      <c r="AQ12" s="138">
        <f>'[1]4403Exp'!CO$109</f>
        <v>0</v>
      </c>
      <c r="AR12" s="138">
        <f>'[1]4403Exp'!CP$109</f>
        <v>0</v>
      </c>
      <c r="AS12" s="138">
        <f>'[1]4403Exp'!CQ$109</f>
        <v>0</v>
      </c>
      <c r="AT12" s="138">
        <f>'[1]4403Exp'!CR$109</f>
        <v>0</v>
      </c>
      <c r="AU12" s="138">
        <f>'[1]4403Exp'!CS$109</f>
        <v>0</v>
      </c>
      <c r="AV12" s="138">
        <f>'[1]4403Exp'!CT$109</f>
        <v>0</v>
      </c>
      <c r="AW12" s="138">
        <f>'[1]4403Exp'!CU$109</f>
        <v>0</v>
      </c>
      <c r="AX12" s="138">
        <f>'[1]4403Exp'!CV$109</f>
        <v>0</v>
      </c>
      <c r="AY12" s="138">
        <f>'[1]4403Exp'!CW$109</f>
        <v>0</v>
      </c>
      <c r="AZ12" s="138">
        <f>'[1]4403Exp'!CX$109</f>
        <v>0</v>
      </c>
      <c r="BA12" s="138">
        <f>'[1]4403Exp'!CY$109</f>
        <v>0</v>
      </c>
      <c r="BB12" s="138">
        <f>'[1]4403Exp'!CZ$109</f>
        <v>0</v>
      </c>
      <c r="BC12" s="138">
        <f>'[1]4403Exp'!DA$109</f>
        <v>0</v>
      </c>
      <c r="BD12" s="146"/>
    </row>
    <row r="13" spans="1:56">
      <c r="B13" s="5" t="s">
        <v>24</v>
      </c>
      <c r="C13" s="53">
        <f>1/$A$1*'[1]4403Exp'!BC$116</f>
        <v>0.400501</v>
      </c>
      <c r="D13" s="25">
        <f>1/$A$1*'[1]4403Exp'!BC$116</f>
        <v>0.400501</v>
      </c>
      <c r="E13" s="25">
        <f>1/$A$1*'[1]4403Exp'!BD$116</f>
        <v>0.40235500000000002</v>
      </c>
      <c r="F13" s="25">
        <f>1/$A$1*'[1]4403Exp'!BE$116</f>
        <v>0.39699899999999999</v>
      </c>
      <c r="G13" s="25">
        <f>1/$A$1*'[1]4403Exp'!BF$116</f>
        <v>0.318245</v>
      </c>
      <c r="H13" s="25">
        <f>1/$A$1*'[1]4403Exp'!BG$116</f>
        <v>0.22660599999999997</v>
      </c>
      <c r="I13" s="25">
        <f>1/$A$1*'[1]4403Exp'!BH$116</f>
        <v>0.18199700000000002</v>
      </c>
      <c r="J13" s="25">
        <f>1/$A$1*'[1]4403Exp'!BI$116</f>
        <v>0.159999</v>
      </c>
      <c r="K13" s="25">
        <f>1/$A$1*'[1]4403Exp'!BJ$116</f>
        <v>9.1822000000000001E-2</v>
      </c>
      <c r="L13" s="25">
        <f>1/$A$1*'[1]4403Exp'!BK$116</f>
        <v>3.9609999999999999E-2</v>
      </c>
      <c r="M13" s="25">
        <f>1/$A$1*'[1]4403Exp'!BL$116</f>
        <v>5.1756999999999997E-2</v>
      </c>
      <c r="N13" s="25">
        <f>1/$A$1*'[1]4403Exp'!BM$116</f>
        <v>0.11525299999999999</v>
      </c>
      <c r="O13" s="25">
        <f>1/$A$1*'[1]4403Exp'!BN$116</f>
        <v>6.4137E-2</v>
      </c>
      <c r="P13" s="25">
        <f>1/$A$1*'[1]4403Exp'!BO$116</f>
        <v>5.8054999999999995E-2</v>
      </c>
      <c r="Q13" s="25">
        <f>1/$A$1*'[1]4403Exp'!BP$116</f>
        <v>2.7330999999999998E-2</v>
      </c>
      <c r="R13" s="25">
        <f>1/$A$1*'[1]4403Exp'!BQ$116</f>
        <v>3.1688000000000001E-2</v>
      </c>
      <c r="S13" s="25">
        <f>1/$A$1*'[1]4403Exp'!BR$116</f>
        <v>3.6561999999999997E-2</v>
      </c>
      <c r="T13" s="139">
        <f>1/$A$1*'[1]4403Exp'!BS$116</f>
        <v>2.4710999999999997E-2</v>
      </c>
      <c r="U13" s="25">
        <f>1/$A$1*'[1]4403Exp'!BT$116</f>
        <v>8.1723999999999991E-2</v>
      </c>
      <c r="V13" s="25">
        <f>1/$A$1*'[1]4403Exp'!BU$116</f>
        <v>0</v>
      </c>
      <c r="W13" s="25">
        <f>1/$A$1*'[1]4403Exp'!BV$116</f>
        <v>0</v>
      </c>
      <c r="X13" s="25">
        <f>1/$A$1*'[1]4403Exp'!BW$116</f>
        <v>0</v>
      </c>
      <c r="Y13" s="25">
        <f>1/$A$1*'[1]4403Exp'!BX$116</f>
        <v>0</v>
      </c>
      <c r="Z13" s="25">
        <f>1/$A$1*'[1]4403Exp'!BY$116</f>
        <v>0</v>
      </c>
      <c r="AA13" s="25">
        <f>1/$A$1*'[1]4403Exp'!BZ$116</f>
        <v>0</v>
      </c>
      <c r="AB13" s="25">
        <f>1/$A$1*'[1]4403Exp'!CA$116</f>
        <v>0</v>
      </c>
      <c r="AC13" s="137"/>
      <c r="AD13" s="134">
        <f>'[1]4403Exp'!CB$116</f>
        <v>94.406910764816814</v>
      </c>
      <c r="AE13" s="138">
        <f>'[1]4403Exp'!CC$116</f>
        <v>47.968840331247698</v>
      </c>
      <c r="AF13" s="138">
        <f>'[1]4403Exp'!CD$116</f>
        <v>44.236314958495683</v>
      </c>
      <c r="AG13" s="138">
        <f>'[1]4403Exp'!CE$116</f>
        <v>46.492743217530737</v>
      </c>
      <c r="AH13" s="138">
        <f>'[1]4403Exp'!CF$116</f>
        <v>42.970027717941093</v>
      </c>
      <c r="AI13" s="138">
        <f>'[1]4403Exp'!CG$116</f>
        <v>35.36623115601023</v>
      </c>
      <c r="AJ13" s="138">
        <f>'[1]4403Exp'!CH$116</f>
        <v>30.710228719353513</v>
      </c>
      <c r="AK13" s="138">
        <f>'[1]4403Exp'!CI$116</f>
        <v>31.787279258914726</v>
      </c>
      <c r="AL13" s="138">
        <f>'[1]4403Exp'!CJ$116</f>
        <v>18.457994901935063</v>
      </c>
      <c r="AM13" s="138">
        <f>'[1]4403Exp'!CK$116</f>
        <v>7.1969068896731621</v>
      </c>
      <c r="AN13" s="138">
        <f>'[1]4403Exp'!CL$116</f>
        <v>11.948361539628472</v>
      </c>
      <c r="AO13" s="138">
        <f>'[1]4403Exp'!CM$116</f>
        <v>29.020644418310095</v>
      </c>
      <c r="AP13" s="138">
        <f>'[1]4403Exp'!CN$116</f>
        <v>15.270800342395049</v>
      </c>
      <c r="AQ13" s="138">
        <f>'[1]4403Exp'!CO$116</f>
        <v>15.392103634970839</v>
      </c>
      <c r="AR13" s="138">
        <f>'[1]4403Exp'!CP$116</f>
        <v>7.6569171259972011</v>
      </c>
      <c r="AS13" s="138">
        <f>'[1]4403Exp'!CQ$116</f>
        <v>8.9709400061623974</v>
      </c>
      <c r="AT13" s="138">
        <f>'[1]4403Exp'!CR$116</f>
        <v>9.5879582383425301</v>
      </c>
      <c r="AU13" s="138">
        <f>'[1]4403Exp'!CS$116</f>
        <v>6.8576669093384295</v>
      </c>
      <c r="AV13" s="138">
        <f>'[1]4403Exp'!CT$116</f>
        <v>24.382392360932656</v>
      </c>
      <c r="AW13" s="138">
        <f>'[1]4403Exp'!CU$116</f>
        <v>0</v>
      </c>
      <c r="AX13" s="138">
        <f>'[1]4403Exp'!CV$116</f>
        <v>0</v>
      </c>
      <c r="AY13" s="138">
        <f>'[1]4403Exp'!CW$116</f>
        <v>0</v>
      </c>
      <c r="AZ13" s="138">
        <f>'[1]4403Exp'!CX$116</f>
        <v>0</v>
      </c>
      <c r="BA13" s="138">
        <f>'[1]4403Exp'!CY$116</f>
        <v>0</v>
      </c>
      <c r="BB13" s="138">
        <f>'[1]4403Exp'!CZ$116</f>
        <v>0</v>
      </c>
      <c r="BC13" s="138">
        <f>'[1]4403Exp'!DA$116</f>
        <v>0</v>
      </c>
      <c r="BD13" s="146"/>
    </row>
    <row r="14" spans="1:56">
      <c r="B14" s="5" t="s">
        <v>44</v>
      </c>
      <c r="C14" s="53">
        <f>1/$A$1*'[1]4403Exp'!BC$138</f>
        <v>4.1909999999999994E-3</v>
      </c>
      <c r="D14" s="25">
        <f>1/$A$1*'[1]4403Exp'!BC$138</f>
        <v>4.1909999999999994E-3</v>
      </c>
      <c r="E14" s="25">
        <f>1/$A$1*'[1]4403Exp'!BD$138</f>
        <v>1.5093000000000001E-2</v>
      </c>
      <c r="F14" s="25">
        <f>1/$A$1*'[1]4403Exp'!BE$138</f>
        <v>4.0260000000000001E-3</v>
      </c>
      <c r="G14" s="25">
        <f>1/$A$1*'[1]4403Exp'!BF$138</f>
        <v>1.9889999999999999E-3</v>
      </c>
      <c r="H14" s="25">
        <f>1/$A$1*'[1]4403Exp'!BG$138</f>
        <v>0</v>
      </c>
      <c r="I14" s="25">
        <f>1/$A$1*'[1]4403Exp'!BH$138</f>
        <v>0</v>
      </c>
      <c r="J14" s="25">
        <f>1/$A$1*'[1]4403Exp'!BI$138</f>
        <v>7.2379999999999996E-3</v>
      </c>
      <c r="K14" s="25">
        <f>1/$A$1*'[1]4403Exp'!BJ$138</f>
        <v>8.7000000000000001E-5</v>
      </c>
      <c r="L14" s="25">
        <f>1/$A$1*'[1]4403Exp'!BK$138</f>
        <v>5.3999999999999998E-5</v>
      </c>
      <c r="M14" s="25">
        <f>1/$A$1*'[1]4403Exp'!BL$138</f>
        <v>1.5999999999999999E-5</v>
      </c>
      <c r="N14" s="25">
        <f>1/$A$1*'[1]4403Exp'!BM$138</f>
        <v>4.4815999999999995E-2</v>
      </c>
      <c r="O14" s="25">
        <f>1/$A$1*'[1]4403Exp'!BN$138</f>
        <v>1.7769999999999998E-2</v>
      </c>
      <c r="P14" s="25">
        <f>1/$A$1*'[1]4403Exp'!BO$138</f>
        <v>3.8252166666666665E-3</v>
      </c>
      <c r="Q14" s="25">
        <f>1/$A$1*'[1]4403Exp'!BP$138</f>
        <v>2.0622999999999999E-2</v>
      </c>
      <c r="R14" s="25">
        <f>1/$A$1*'[1]4403Exp'!BQ$138</f>
        <v>6.5279999999999999E-3</v>
      </c>
      <c r="S14" s="25">
        <f>1/$A$1*'[1]4403Exp'!BR$138</f>
        <v>3.2239999999999999E-3</v>
      </c>
      <c r="T14" s="139">
        <f>1/$A$1*'[1]4403Exp'!BS$138</f>
        <v>0</v>
      </c>
      <c r="U14" s="165">
        <f>1/$A$1*'[1]4403Exp'!BT$138</f>
        <v>0</v>
      </c>
      <c r="V14" s="25">
        <f>1/$A$1*'[1]4403Exp'!BU$138</f>
        <v>0</v>
      </c>
      <c r="W14" s="25">
        <f>1/$A$1*'[1]4403Exp'!BV$138</f>
        <v>0</v>
      </c>
      <c r="X14" s="25">
        <f>1/$A$1*'[1]4403Exp'!BW$138</f>
        <v>0</v>
      </c>
      <c r="Y14" s="25">
        <f>1/$A$1*'[1]4403Exp'!BX$138</f>
        <v>0</v>
      </c>
      <c r="Z14" s="25">
        <f>1/$A$1*'[1]4403Exp'!BY$138</f>
        <v>0</v>
      </c>
      <c r="AA14" s="25">
        <f>1/$A$1*'[1]4403Exp'!BZ$138</f>
        <v>0</v>
      </c>
      <c r="AB14" s="25">
        <f>1/$A$1*'[1]4403Exp'!CA$138</f>
        <v>0</v>
      </c>
      <c r="AC14" s="137"/>
      <c r="AD14" s="134">
        <f>'[1]4403Exp'!CB$138</f>
        <v>1.591</v>
      </c>
      <c r="AE14" s="138">
        <f>'[1]4403Exp'!CC$138</f>
        <v>0.47800000000000004</v>
      </c>
      <c r="AF14" s="138">
        <f>'[1]4403Exp'!CD$138</f>
        <v>1.4159999999999999</v>
      </c>
      <c r="AG14" s="138">
        <f>'[1]4403Exp'!CE$138</f>
        <v>0.42199999999999999</v>
      </c>
      <c r="AH14" s="138">
        <f>'[1]4403Exp'!CF$138</f>
        <v>0.14599999999999999</v>
      </c>
      <c r="AI14" s="138">
        <f>'[1]4403Exp'!CG$138</f>
        <v>0</v>
      </c>
      <c r="AJ14" s="138">
        <f>'[1]4403Exp'!CH$138</f>
        <v>0</v>
      </c>
      <c r="AK14" s="138">
        <f>'[1]4403Exp'!CI$138</f>
        <v>0.99144646521488133</v>
      </c>
      <c r="AL14" s="138">
        <f>'[1]4403Exp'!CJ$138</f>
        <v>7.1525924621222162E-2</v>
      </c>
      <c r="AM14" s="138">
        <f>'[1]4403Exp'!CK$138</f>
        <v>4.1064546004595005E-2</v>
      </c>
      <c r="AN14" s="138">
        <f>'[1]4403Exp'!CL$138</f>
        <v>2.2044153517236458E-3</v>
      </c>
      <c r="AO14" s="138">
        <f>'[1]4403Exp'!CM$138</f>
        <v>6.0514199999999994</v>
      </c>
      <c r="AP14" s="138">
        <f>'[1]4403Exp'!CN$138</f>
        <v>2.5735169999999998</v>
      </c>
      <c r="AQ14" s="138">
        <f>'[1]4403Exp'!CO$138</f>
        <v>1.1475649999999999</v>
      </c>
      <c r="AR14" s="138">
        <f>'[1]4403Exp'!CP$138</f>
        <v>3.3337829999999999</v>
      </c>
      <c r="AS14" s="138">
        <f>'[1]4403Exp'!CQ$138</f>
        <v>0.89824099999999996</v>
      </c>
      <c r="AT14" s="138">
        <f>'[1]4403Exp'!CR$138</f>
        <v>0.24237499999999998</v>
      </c>
      <c r="AU14" s="138">
        <f>'[1]4403Exp'!CS$138</f>
        <v>0</v>
      </c>
      <c r="AV14" s="172">
        <f>'[1]4403Exp'!CT$138</f>
        <v>0</v>
      </c>
      <c r="AW14" s="138">
        <f>'[1]4403Exp'!CU$138</f>
        <v>0</v>
      </c>
      <c r="AX14" s="138">
        <f>'[1]4403Exp'!CV$138</f>
        <v>0</v>
      </c>
      <c r="AY14" s="138">
        <f>'[1]4403Exp'!CW$138</f>
        <v>0</v>
      </c>
      <c r="AZ14" s="138">
        <f>'[1]4403Exp'!CX$138</f>
        <v>0</v>
      </c>
      <c r="BA14" s="138">
        <f>'[1]4403Exp'!CY$138</f>
        <v>0</v>
      </c>
      <c r="BB14" s="138">
        <f>'[1]4403Exp'!CZ$138</f>
        <v>0</v>
      </c>
      <c r="BC14" s="138">
        <f>'[1]4403Exp'!DA$138</f>
        <v>0</v>
      </c>
      <c r="BD14" s="146"/>
    </row>
    <row r="15" spans="1:56">
      <c r="B15" s="5" t="s">
        <v>39</v>
      </c>
      <c r="C15" s="53">
        <f>1/$A$1*'[1]4403Exp'!BC$187</f>
        <v>2.5392643000000003E-2</v>
      </c>
      <c r="D15" s="25">
        <f>1/$A$1*'[1]4403Exp'!BC$187</f>
        <v>2.5392643000000003E-2</v>
      </c>
      <c r="E15" s="25">
        <f>1/$A$1*'[1]4403Exp'!BD$187</f>
        <v>3.8907417999999999E-2</v>
      </c>
      <c r="F15" s="25">
        <f>1/$A$1*'[1]4403Exp'!BE$187</f>
        <v>1.5774672E-2</v>
      </c>
      <c r="G15" s="25">
        <f>1/$A$1*'[1]4403Exp'!BF$187</f>
        <v>3.5019458000000003E-2</v>
      </c>
      <c r="H15" s="25">
        <f>1/$A$1*'[1]4403Exp'!BG$187</f>
        <v>1.9184026E-2</v>
      </c>
      <c r="I15" s="25">
        <f>1/$A$1*'[1]4403Exp'!BH$187</f>
        <v>8.9579250000000003E-3</v>
      </c>
      <c r="J15" s="25">
        <f>1/$A$1*'[1]4403Exp'!BI$187</f>
        <v>2.6048615599999998E-2</v>
      </c>
      <c r="K15" s="25">
        <f>1/$A$1*'[1]4403Exp'!BJ$187</f>
        <v>1.2363665999999999E-2</v>
      </c>
      <c r="L15" s="25">
        <f>1/$A$1*'[1]4403Exp'!BK$187</f>
        <v>2.2831499999999998E-3</v>
      </c>
      <c r="M15" s="25">
        <f>1/$A$1*'[1]4403Exp'!BL$187</f>
        <v>1.23519424E-2</v>
      </c>
      <c r="N15" s="25">
        <f>1/$A$1*'[1]4403Exp'!BM$187</f>
        <v>4.6635999999999997E-2</v>
      </c>
      <c r="O15" s="25">
        <f>1/$A$1*'[1]4403Exp'!BN$187</f>
        <v>6.0912999999999995E-2</v>
      </c>
      <c r="P15" s="25">
        <f>1/$A$1*'[1]4403Exp'!BO$187</f>
        <v>4.7919281199999997E-2</v>
      </c>
      <c r="Q15" s="25">
        <f>1/$A$1*'[1]4403Exp'!BP$187</f>
        <v>1.5508430599999999E-2</v>
      </c>
      <c r="R15" s="25">
        <f>1/$A$1*'[1]4403Exp'!BQ$187</f>
        <v>3.09345512E-2</v>
      </c>
      <c r="S15" s="25">
        <f>1/$A$1*'[1]4403Exp'!BR$187</f>
        <v>1.8329242399999997E-2</v>
      </c>
      <c r="T15" s="139">
        <f>1/$A$1*'[1]4403Exp'!BS$187</f>
        <v>4.950903999999999E-3</v>
      </c>
      <c r="U15" s="165">
        <f>1/$A$1*'[1]4403Exp'!BT$187</f>
        <v>0</v>
      </c>
      <c r="V15" s="25">
        <f>1/$A$1*'[1]4403Exp'!BU$187</f>
        <v>0</v>
      </c>
      <c r="W15" s="25">
        <f>1/$A$1*'[1]4403Exp'!BV$187</f>
        <v>0</v>
      </c>
      <c r="X15" s="25">
        <f>1/$A$1*'[1]4403Exp'!BW$187</f>
        <v>0</v>
      </c>
      <c r="Y15" s="25">
        <f>1/$A$1*'[1]4403Exp'!BX$187</f>
        <v>0</v>
      </c>
      <c r="Z15" s="25">
        <f>1/$A$1*'[1]4403Exp'!BY$187</f>
        <v>0</v>
      </c>
      <c r="AA15" s="25">
        <f>1/$A$1*'[1]4403Exp'!BZ$187</f>
        <v>0</v>
      </c>
      <c r="AB15" s="25">
        <f>1/$A$1*'[1]4403Exp'!CA$187</f>
        <v>0</v>
      </c>
      <c r="AC15" s="137"/>
      <c r="AD15" s="134">
        <f>'[1]4403Exp'!CB$187</f>
        <v>8.9826329999999999</v>
      </c>
      <c r="AE15" s="138">
        <f>'[1]4403Exp'!CC$187</f>
        <v>2.6751719999999999</v>
      </c>
      <c r="AF15" s="138">
        <f>'[1]4403Exp'!CD$187</f>
        <v>4.6308410000000002</v>
      </c>
      <c r="AG15" s="138">
        <f>'[1]4403Exp'!CE$187</f>
        <v>1.9984089999999999</v>
      </c>
      <c r="AH15" s="138">
        <f>'[1]4403Exp'!CF$187</f>
        <v>3.4668959999999998</v>
      </c>
      <c r="AI15" s="138">
        <f>'[1]4403Exp'!CG$187</f>
        <v>3.6481170000000001</v>
      </c>
      <c r="AJ15" s="138">
        <f>'[1]4403Exp'!CH$187</f>
        <v>4.4079639999999998</v>
      </c>
      <c r="AK15" s="138">
        <f>'[1]4403Exp'!CI$187</f>
        <v>7.8555509999999993</v>
      </c>
      <c r="AL15" s="138">
        <f>'[1]4403Exp'!CJ$187</f>
        <v>3.9352869999999998</v>
      </c>
      <c r="AM15" s="138">
        <f>'[1]4403Exp'!CK$187</f>
        <v>0.61598999999999993</v>
      </c>
      <c r="AN15" s="138">
        <f>'[1]4403Exp'!CL$187</f>
        <v>4.2143299999999995</v>
      </c>
      <c r="AO15" s="138">
        <f>'[1]4403Exp'!CM$187</f>
        <v>9.6494149999999994</v>
      </c>
      <c r="AP15" s="138">
        <f>'[1]4403Exp'!CN$187</f>
        <v>16.871507999999999</v>
      </c>
      <c r="AQ15" s="138">
        <f>'[1]4403Exp'!CO$187</f>
        <v>8.3994389999999992</v>
      </c>
      <c r="AR15" s="138">
        <f>'[1]4403Exp'!CP$187</f>
        <v>3.7769209999999998</v>
      </c>
      <c r="AS15" s="138">
        <f>'[1]4403Exp'!CQ$187</f>
        <v>4.9030239999999994</v>
      </c>
      <c r="AT15" s="138">
        <f>'[1]4403Exp'!CR$187</f>
        <v>2.3205899999999997</v>
      </c>
      <c r="AU15" s="138">
        <f>'[1]4403Exp'!CS$187</f>
        <v>0.60169799999999996</v>
      </c>
      <c r="AV15" s="172">
        <f>'[1]4403Exp'!CT$187</f>
        <v>0</v>
      </c>
      <c r="AW15" s="138">
        <f>'[1]4403Exp'!CU$187</f>
        <v>0</v>
      </c>
      <c r="AX15" s="138">
        <f>'[1]4403Exp'!CV$187</f>
        <v>0</v>
      </c>
      <c r="AY15" s="138">
        <f>'[1]4403Exp'!CW$187</f>
        <v>0</v>
      </c>
      <c r="AZ15" s="138">
        <f>'[1]4403Exp'!CX$187</f>
        <v>0</v>
      </c>
      <c r="BA15" s="138">
        <f>'[1]4403Exp'!CY$187</f>
        <v>0</v>
      </c>
      <c r="BB15" s="138">
        <f>'[1]4403Exp'!CZ$187</f>
        <v>0</v>
      </c>
      <c r="BC15" s="138">
        <f>'[1]4403Exp'!DA$187</f>
        <v>0</v>
      </c>
      <c r="BD15" s="146"/>
    </row>
    <row r="16" spans="1:56">
      <c r="B16" s="5" t="s">
        <v>23</v>
      </c>
      <c r="C16" s="53">
        <f>1/$A$1*'[1]4403Exp'!BC$121</f>
        <v>0.24481499999999998</v>
      </c>
      <c r="D16" s="25">
        <f>1/$A$1*'[1]4403Exp'!BC$121</f>
        <v>0.24481499999999998</v>
      </c>
      <c r="E16" s="25">
        <f>1/$A$1*'[1]4403Exp'!BD$121</f>
        <v>0.17475799999999997</v>
      </c>
      <c r="F16" s="25">
        <f>1/$A$1*'[1]4403Exp'!BE$121</f>
        <v>0.16385999999999998</v>
      </c>
      <c r="G16" s="25">
        <f>1/$A$1*'[1]4403Exp'!BF$121</f>
        <v>0.16791199999999998</v>
      </c>
      <c r="H16" s="25">
        <f>1/$A$1*'[1]4403Exp'!BG$121</f>
        <v>0.105862</v>
      </c>
      <c r="I16" s="25">
        <f>1/$A$1*'[1]4403Exp'!BH$121</f>
        <v>8.7324999999999986E-2</v>
      </c>
      <c r="J16" s="25">
        <f>1/$A$1*'[1]4403Exp'!BI$121</f>
        <v>7.1619999999999989E-2</v>
      </c>
      <c r="K16" s="25">
        <f>1/$A$1*'[1]4403Exp'!BJ$121</f>
        <v>6.600099999999999E-2</v>
      </c>
      <c r="L16" s="25">
        <f>1/$A$1*'[1]4403Exp'!BK$121</f>
        <v>8.7475999999999998E-2</v>
      </c>
      <c r="M16" s="25">
        <f>1/$A$1*'[1]4403Exp'!BL$121</f>
        <v>8.4777999999999992E-2</v>
      </c>
      <c r="N16" s="25">
        <f>1/$A$1*'[1]4403Exp'!BM$121</f>
        <v>9.7293999999999992E-2</v>
      </c>
      <c r="O16" s="25">
        <f>1/$A$1*'[1]4403Exp'!BN$121</f>
        <v>9.8761000000000002E-2</v>
      </c>
      <c r="P16" s="25">
        <f>1/$A$1*'[1]4403Exp'!BO$121</f>
        <v>7.5887999999999997E-2</v>
      </c>
      <c r="Q16" s="25">
        <f>1/$A$1*'[1]4403Exp'!BP$121</f>
        <v>9.4096377199999998E-2</v>
      </c>
      <c r="R16" s="25">
        <f>1/$A$1*'[1]4403Exp'!BQ$121</f>
        <v>7.5891E-2</v>
      </c>
      <c r="S16" s="25">
        <f>1/$A$1*'[1]4403Exp'!BR$121</f>
        <v>7.8053999999999998E-2</v>
      </c>
      <c r="T16" s="139">
        <f>1/$A$1*'[1]4403Exp'!BS$121</f>
        <v>5.5703999999999997E-2</v>
      </c>
      <c r="U16" s="25">
        <f>1/$A$1*'[1]4403Exp'!BT$121</f>
        <v>4.7541E-2</v>
      </c>
      <c r="V16" s="25">
        <f>1/$A$1*'[1]4403Exp'!BU$121</f>
        <v>0</v>
      </c>
      <c r="W16" s="25">
        <f>1/$A$1*'[1]4403Exp'!BV$121</f>
        <v>0</v>
      </c>
      <c r="X16" s="25">
        <f>1/$A$1*'[1]4403Exp'!BW$121</f>
        <v>0</v>
      </c>
      <c r="Y16" s="25">
        <f>1/$A$1*'[1]4403Exp'!BX$121</f>
        <v>0</v>
      </c>
      <c r="Z16" s="25">
        <f>1/$A$1*'[1]4403Exp'!BY$121</f>
        <v>0</v>
      </c>
      <c r="AA16" s="25">
        <f>1/$A$1*'[1]4403Exp'!BZ$121</f>
        <v>0</v>
      </c>
      <c r="AB16" s="25">
        <f>1/$A$1*'[1]4403Exp'!CA$121</f>
        <v>0</v>
      </c>
      <c r="AC16" s="137"/>
      <c r="AD16" s="134">
        <f>'[1]4403Exp'!CB$121</f>
        <v>38.034000000000006</v>
      </c>
      <c r="AE16" s="138">
        <f>'[1]4403Exp'!CC$121</f>
        <v>24.641384999999996</v>
      </c>
      <c r="AF16" s="138">
        <f>'[1]4403Exp'!CD$121</f>
        <v>18.128964</v>
      </c>
      <c r="AG16" s="138">
        <f>'[1]4403Exp'!CE$121</f>
        <v>17.160881</v>
      </c>
      <c r="AH16" s="138">
        <f>'[1]4403Exp'!CF$121</f>
        <v>20.431000000000001</v>
      </c>
      <c r="AI16" s="138">
        <f>'[1]4403Exp'!CG$121</f>
        <v>14.031000000000002</v>
      </c>
      <c r="AJ16" s="138">
        <f>'[1]4403Exp'!CH$121</f>
        <v>13.308000000000002</v>
      </c>
      <c r="AK16" s="138">
        <f>'[1]4403Exp'!CI$121</f>
        <v>12.504999999999999</v>
      </c>
      <c r="AL16" s="138">
        <f>'[1]4403Exp'!CJ$121</f>
        <v>11.179</v>
      </c>
      <c r="AM16" s="138">
        <f>'[1]4403Exp'!CK$121</f>
        <v>13.457000000000001</v>
      </c>
      <c r="AN16" s="138">
        <f>'[1]4403Exp'!CL$121</f>
        <v>15.481</v>
      </c>
      <c r="AO16" s="138">
        <f>'[1]4403Exp'!CM$121</f>
        <v>20.065000000000001</v>
      </c>
      <c r="AP16" s="138">
        <f>'[1]4403Exp'!CN$121</f>
        <v>21.913</v>
      </c>
      <c r="AQ16" s="138">
        <f>'[1]4403Exp'!CO$121</f>
        <v>16.998999999999999</v>
      </c>
      <c r="AR16" s="138">
        <f>'[1]4403Exp'!CP$121</f>
        <v>18.525717999999998</v>
      </c>
      <c r="AS16" s="138">
        <f>'[1]4403Exp'!CQ$121</f>
        <v>17.053000000000001</v>
      </c>
      <c r="AT16" s="138">
        <f>'[1]4403Exp'!CR$121</f>
        <v>15.632</v>
      </c>
      <c r="AU16" s="138">
        <f>'[1]4403Exp'!CS$121</f>
        <v>11.84</v>
      </c>
      <c r="AV16" s="138">
        <f>'[1]4403Exp'!CT$121</f>
        <v>10.449</v>
      </c>
      <c r="AW16" s="138">
        <f>'[1]4403Exp'!CU$121</f>
        <v>0</v>
      </c>
      <c r="AX16" s="138">
        <f>'[1]4403Exp'!CV$121</f>
        <v>0</v>
      </c>
      <c r="AY16" s="138">
        <f>'[1]4403Exp'!CW$121</f>
        <v>0</v>
      </c>
      <c r="AZ16" s="138">
        <f>'[1]4403Exp'!CX$121</f>
        <v>0</v>
      </c>
      <c r="BA16" s="138">
        <f>'[1]4403Exp'!CY$121</f>
        <v>0</v>
      </c>
      <c r="BB16" s="138">
        <f>'[1]4403Exp'!CZ$121</f>
        <v>0</v>
      </c>
      <c r="BC16" s="138">
        <f>'[1]4403Exp'!DA$121</f>
        <v>0</v>
      </c>
      <c r="BD16" s="146"/>
    </row>
    <row r="17" spans="2:56">
      <c r="B17" s="5" t="s">
        <v>43</v>
      </c>
      <c r="C17" s="53">
        <f>1/$A$1*'[1]4403Exp'!BC$228</f>
        <v>2.9513999999999999E-2</v>
      </c>
      <c r="D17" s="25">
        <f>1/$A$1*'[1]4403Exp'!BC$228</f>
        <v>2.9513999999999999E-2</v>
      </c>
      <c r="E17" s="25">
        <f>1/$A$1*'[1]4403Exp'!BD$228</f>
        <v>2.9983200000000002E-2</v>
      </c>
      <c r="F17" s="25">
        <f>1/$A$1*'[1]4403Exp'!BE$228</f>
        <v>3.5477000000000002E-2</v>
      </c>
      <c r="G17" s="25">
        <f>1/$A$1*'[1]4403Exp'!BF$228</f>
        <v>4.3115000000000001E-2</v>
      </c>
      <c r="H17" s="25">
        <f>1/$A$1*'[1]4403Exp'!BG$228</f>
        <v>3.3429969599999998E-2</v>
      </c>
      <c r="I17" s="25">
        <f>1/$A$1*'[1]4403Exp'!BH$228</f>
        <v>1.4713854E-2</v>
      </c>
      <c r="J17" s="25">
        <f>1/$A$1*'[1]4403Exp'!BI$228</f>
        <v>1.3781443399999999E-2</v>
      </c>
      <c r="K17" s="25">
        <f>1/$A$1*'[1]4403Exp'!BJ$228</f>
        <v>1.6061753199999997E-2</v>
      </c>
      <c r="L17" s="25">
        <f>1/$A$1*'[1]4403Exp'!BK$228</f>
        <v>1.9483541799999997E-2</v>
      </c>
      <c r="M17" s="25">
        <f>1/$A$1*'[1]4403Exp'!BL$228</f>
        <v>3.5680836399999999E-2</v>
      </c>
      <c r="N17" s="25">
        <f>1/$A$1*'[1]4403Exp'!BM$228</f>
        <v>5.3887599999999994E-2</v>
      </c>
      <c r="O17" s="25">
        <f>1/$A$1*'[1]4403Exp'!BN$228</f>
        <v>6.0310782E-2</v>
      </c>
      <c r="P17" s="25">
        <f>1/$A$1*'[1]4403Exp'!BO$228</f>
        <v>2.3226999999999998E-2</v>
      </c>
      <c r="Q17" s="25">
        <f>1/$A$1*'[1]4403Exp'!BP$228</f>
        <v>4.4010000000000001E-2</v>
      </c>
      <c r="R17" s="25">
        <f>1/$A$1*'[1]4403Exp'!BQ$228</f>
        <v>4.1673999999999996E-2</v>
      </c>
      <c r="S17" s="25">
        <f>1/$A$1*'[1]4403Exp'!BR$228</f>
        <v>3.7561999999999998E-2</v>
      </c>
      <c r="T17" s="139">
        <f>1/$A$1*'[1]4403Exp'!BS$228</f>
        <v>1.6049999999999998E-2</v>
      </c>
      <c r="U17" s="25">
        <f>1/$A$1*'[1]4403Exp'!BT$228</f>
        <v>1.6784999999999998E-2</v>
      </c>
      <c r="V17" s="25">
        <f>1/$A$1*'[1]4403Exp'!BU$228</f>
        <v>0</v>
      </c>
      <c r="W17" s="25">
        <f>1/$A$1*'[1]4403Exp'!BV$228</f>
        <v>0</v>
      </c>
      <c r="X17" s="25">
        <f>1/$A$1*'[1]4403Exp'!BW$228</f>
        <v>0</v>
      </c>
      <c r="Y17" s="25">
        <f>1/$A$1*'[1]4403Exp'!BX$228</f>
        <v>0</v>
      </c>
      <c r="Z17" s="25">
        <f>1/$A$1*'[1]4403Exp'!BY$228</f>
        <v>0</v>
      </c>
      <c r="AA17" s="25">
        <f>1/$A$1*'[1]4403Exp'!BZ$228</f>
        <v>0</v>
      </c>
      <c r="AB17" s="25">
        <f>1/$A$1*'[1]4403Exp'!CA$228</f>
        <v>0</v>
      </c>
      <c r="AC17" s="137"/>
      <c r="AD17" s="134">
        <f>'[1]4403Exp'!CB$228</f>
        <v>4.090297790585975</v>
      </c>
      <c r="AE17" s="138">
        <f>'[1]4403Exp'!CC$228</f>
        <v>2.6416568047337279</v>
      </c>
      <c r="AF17" s="138">
        <f>'[1]4403Exp'!CD$228</f>
        <v>2.9569999999999999</v>
      </c>
      <c r="AG17" s="138">
        <f>'[1]4403Exp'!CE$228</f>
        <v>4.0060000000000002</v>
      </c>
      <c r="AH17" s="138">
        <f>'[1]4403Exp'!CF$228</f>
        <v>5.5140000000000002</v>
      </c>
      <c r="AI17" s="138">
        <f>'[1]4403Exp'!CG$228</f>
        <v>4.2989553421152564</v>
      </c>
      <c r="AJ17" s="138">
        <f>'[1]4403Exp'!CH$228</f>
        <v>2.0371795616847708</v>
      </c>
      <c r="AK17" s="138">
        <f>'[1]4403Exp'!CI$228</f>
        <v>1.879497680384127</v>
      </c>
      <c r="AL17" s="138">
        <f>'[1]4403Exp'!CJ$228</f>
        <v>4.128879883834089</v>
      </c>
      <c r="AM17" s="138">
        <f>'[1]4403Exp'!CK$228</f>
        <v>3.5574774716601736</v>
      </c>
      <c r="AN17" s="138">
        <f>'[1]4403Exp'!CL$228</f>
        <v>7.4193136353430909</v>
      </c>
      <c r="AO17" s="138">
        <f>'[1]4403Exp'!CM$228</f>
        <v>10.797133919620851</v>
      </c>
      <c r="AP17" s="138">
        <f>'[1]4403Exp'!CN$228</f>
        <v>14.210347288613397</v>
      </c>
      <c r="AQ17" s="138">
        <f>'[1]4403Exp'!CO$228</f>
        <v>4.4719999999999995</v>
      </c>
      <c r="AR17" s="138">
        <f>'[1]4403Exp'!CP$228</f>
        <v>10.686</v>
      </c>
      <c r="AS17" s="138">
        <f>'[1]4403Exp'!CQ$228</f>
        <v>9.2409999999999997</v>
      </c>
      <c r="AT17" s="138">
        <f>'[1]4403Exp'!CR$228</f>
        <v>7.4270909999999999</v>
      </c>
      <c r="AU17" s="138">
        <f>'[1]4403Exp'!CS$228</f>
        <v>6.819</v>
      </c>
      <c r="AV17" s="138">
        <f>'[1]4403Exp'!CT$228</f>
        <v>4.4000000000000004</v>
      </c>
      <c r="AW17" s="138">
        <f>'[1]4403Exp'!CU$228</f>
        <v>0</v>
      </c>
      <c r="AX17" s="138">
        <f>'[1]4403Exp'!CV$228</f>
        <v>0</v>
      </c>
      <c r="AY17" s="138">
        <f>'[1]4403Exp'!CW$228</f>
        <v>0</v>
      </c>
      <c r="AZ17" s="138">
        <f>'[1]4403Exp'!CX$228</f>
        <v>0</v>
      </c>
      <c r="BA17" s="138">
        <f>'[1]4403Exp'!CY$228</f>
        <v>0</v>
      </c>
      <c r="BB17" s="138">
        <f>'[1]4403Exp'!CZ$228</f>
        <v>0</v>
      </c>
      <c r="BC17" s="138">
        <f>'[1]4403Exp'!DA$228</f>
        <v>0</v>
      </c>
      <c r="BD17" s="146"/>
    </row>
    <row r="18" spans="2:56">
      <c r="B18" s="5" t="s">
        <v>21</v>
      </c>
      <c r="C18" s="53">
        <f>1/$A$1*'[1]4403Exp'!BC$231</f>
        <v>0</v>
      </c>
      <c r="D18" s="25">
        <f>1/$A$1*'[1]4403Exp'!BC$231</f>
        <v>0</v>
      </c>
      <c r="E18" s="25">
        <f>1/$A$1*'[1]4403Exp'!BD$231</f>
        <v>1.8467000000000001E-2</v>
      </c>
      <c r="F18" s="25">
        <f>1/$A$1*'[1]4403Exp'!BE$231</f>
        <v>2.5769E-2</v>
      </c>
      <c r="G18" s="25">
        <f>1/$A$1*'[1]4403Exp'!BF$231</f>
        <v>2.5718000000000001E-2</v>
      </c>
      <c r="H18" s="25">
        <f>1/$A$1*'[1]4403Exp'!BG$231</f>
        <v>5.364344857792791E-2</v>
      </c>
      <c r="I18" s="25">
        <f>1/$A$1*'[1]4403Exp'!BH$231</f>
        <v>2.6619E-2</v>
      </c>
      <c r="J18" s="25">
        <f>1/$A$1*'[1]4403Exp'!BI$231</f>
        <v>1.8134999999999998E-2</v>
      </c>
      <c r="K18" s="25">
        <f>1/$A$1*'[1]4403Exp'!BJ$231</f>
        <v>3.3123E-2</v>
      </c>
      <c r="L18" s="25">
        <f>1/$A$1*'[1]4403Exp'!BK$231</f>
        <v>1.1622E-2</v>
      </c>
      <c r="M18" s="25">
        <f>1/$A$1*'[1]4403Exp'!BL$231</f>
        <v>5.8791879999999994E-4</v>
      </c>
      <c r="N18" s="25">
        <f>1/$A$1*'[1]4403Exp'!BM$231</f>
        <v>7.2839999999999997E-3</v>
      </c>
      <c r="O18" s="25">
        <f>1/$A$1*'[1]4403Exp'!BN$231</f>
        <v>9.193999999999999E-3</v>
      </c>
      <c r="P18" s="25">
        <f>1/$A$1*'[1]4403Exp'!BO$231</f>
        <v>0</v>
      </c>
      <c r="Q18" s="25">
        <f>1/$A$1*'[1]4403Exp'!BP$231</f>
        <v>0</v>
      </c>
      <c r="R18" s="25">
        <f>1/$A$1*'[1]4403Exp'!BQ$231</f>
        <v>0</v>
      </c>
      <c r="S18" s="25">
        <f>1/$A$1*'[1]4403Exp'!BR$231</f>
        <v>0</v>
      </c>
      <c r="T18" s="139">
        <f>1/$A$1*'[1]4403Exp'!BS$231</f>
        <v>3.120415E-4</v>
      </c>
      <c r="U18" s="25">
        <f>1/$A$1*'[1]4403Exp'!BT$231</f>
        <v>0</v>
      </c>
      <c r="V18" s="25">
        <f>1/$A$1*'[1]4403Exp'!BU$231</f>
        <v>0</v>
      </c>
      <c r="W18" s="25">
        <f>1/$A$1*'[1]4403Exp'!BV$231</f>
        <v>0</v>
      </c>
      <c r="X18" s="25">
        <f>1/$A$1*'[1]4403Exp'!BW$231</f>
        <v>0</v>
      </c>
      <c r="Y18" s="25">
        <f>1/$A$1*'[1]4403Exp'!BX$231</f>
        <v>0</v>
      </c>
      <c r="Z18" s="25">
        <f>1/$A$1*'[1]4403Exp'!BY$231</f>
        <v>0</v>
      </c>
      <c r="AA18" s="25">
        <f>1/$A$1*'[1]4403Exp'!BZ$231</f>
        <v>0</v>
      </c>
      <c r="AB18" s="25">
        <f>1/$A$1*'[1]4403Exp'!CA$231</f>
        <v>0</v>
      </c>
      <c r="AC18" s="137"/>
      <c r="AD18" s="134">
        <f>'[1]4403Exp'!CB$231</f>
        <v>1.6240000000000001</v>
      </c>
      <c r="AE18" s="138">
        <f>'[1]4403Exp'!CC$231</f>
        <v>0</v>
      </c>
      <c r="AF18" s="138">
        <f>'[1]4403Exp'!CD$231</f>
        <v>2.8679999999999999</v>
      </c>
      <c r="AG18" s="138">
        <f>'[1]4403Exp'!CE$231</f>
        <v>3.66</v>
      </c>
      <c r="AH18" s="138">
        <f>'[1]4403Exp'!CF$231</f>
        <v>3.73</v>
      </c>
      <c r="AI18" s="138">
        <f>'[1]4403Exp'!CG$231</f>
        <v>9.3710876028211612</v>
      </c>
      <c r="AJ18" s="138">
        <f>'[1]4403Exp'!CH$231</f>
        <v>4.7732026334988751</v>
      </c>
      <c r="AK18" s="138">
        <f>'[1]4403Exp'!CI$231</f>
        <v>4.6573475058330036</v>
      </c>
      <c r="AL18" s="138">
        <f>'[1]4403Exp'!CJ$231</f>
        <v>7.2838601783290056</v>
      </c>
      <c r="AM18" s="138">
        <f>'[1]4403Exp'!CK$231</f>
        <v>2.1489626945545357</v>
      </c>
      <c r="AN18" s="138">
        <f>'[1]4403Exp'!CL$231</f>
        <v>0.20811414702313091</v>
      </c>
      <c r="AO18" s="138">
        <f>'[1]4403Exp'!CM$231</f>
        <v>1.7596363111717856</v>
      </c>
      <c r="AP18" s="138">
        <f>'[1]4403Exp'!CN$231</f>
        <v>3.484397368944069</v>
      </c>
      <c r="AQ18" s="138">
        <f>'[1]4403Exp'!CO$231</f>
        <v>0</v>
      </c>
      <c r="AR18" s="138">
        <f>'[1]4403Exp'!CP$231</f>
        <v>0</v>
      </c>
      <c r="AS18" s="138">
        <f>'[1]4403Exp'!CQ$231</f>
        <v>0</v>
      </c>
      <c r="AT18" s="138">
        <f>'[1]4403Exp'!CR$231</f>
        <v>0</v>
      </c>
      <c r="AU18" s="138">
        <f>'[1]4403Exp'!CS$231</f>
        <v>1.8385217324849535E-2</v>
      </c>
      <c r="AV18" s="138">
        <f>'[1]4403Exp'!CT$231</f>
        <v>0</v>
      </c>
      <c r="AW18" s="138">
        <f>'[1]4403Exp'!CU$231</f>
        <v>0</v>
      </c>
      <c r="AX18" s="138">
        <f>'[1]4403Exp'!CV$231</f>
        <v>0</v>
      </c>
      <c r="AY18" s="138">
        <f>'[1]4403Exp'!CW$231</f>
        <v>0</v>
      </c>
      <c r="AZ18" s="138">
        <f>'[1]4403Exp'!CX$231</f>
        <v>0</v>
      </c>
      <c r="BA18" s="138">
        <f>'[1]4403Exp'!CY$231</f>
        <v>0</v>
      </c>
      <c r="BB18" s="138">
        <f>'[1]4403Exp'!CZ$231</f>
        <v>0</v>
      </c>
      <c r="BC18" s="138">
        <f>'[1]4403Exp'!DA$231</f>
        <v>0</v>
      </c>
      <c r="BD18" s="146"/>
    </row>
    <row r="19" spans="2:56">
      <c r="B19" s="5" t="s">
        <v>41</v>
      </c>
      <c r="C19" s="53">
        <f>1/$A$1*'[1]4403Exp'!BC$253</f>
        <v>9.0886866666666666E-3</v>
      </c>
      <c r="D19" s="25">
        <f>1/$A$1*'[1]4403Exp'!BC$253</f>
        <v>9.0886866666666666E-3</v>
      </c>
      <c r="E19" s="25">
        <f>1/$A$1*'[1]4403Exp'!BD$253</f>
        <v>0</v>
      </c>
      <c r="F19" s="25">
        <f>1/$A$1*'[1]4403Exp'!BE$253</f>
        <v>6.8517071999999998E-2</v>
      </c>
      <c r="G19" s="25">
        <f>1/$A$1*'[1]4403Exp'!BF$253</f>
        <v>0.13631099999999999</v>
      </c>
      <c r="H19" s="25">
        <f>1/$A$1*'[1]4403Exp'!BG$253</f>
        <v>0.10517267222222222</v>
      </c>
      <c r="I19" s="25">
        <f>1/$A$1*'[1]4403Exp'!BH$253</f>
        <v>4.7342005E-2</v>
      </c>
      <c r="J19" s="25">
        <f>1/$A$1*'[1]4403Exp'!BI$253</f>
        <v>9.0320363636363643E-2</v>
      </c>
      <c r="K19" s="25">
        <f>1/$A$1*'[1]4403Exp'!BJ$253</f>
        <v>8.036576956521739E-2</v>
      </c>
      <c r="L19" s="25">
        <f>1/$A$1*'[1]4403Exp'!BK$253</f>
        <v>5.0483911111111113E-2</v>
      </c>
      <c r="M19" s="25">
        <f>1/$A$1*'[1]4403Exp'!BL$253</f>
        <v>4.4576904761904762E-2</v>
      </c>
      <c r="N19" s="25">
        <f>1/$A$1*'[1]4403Exp'!BM$253</f>
        <v>7.1514873913043481E-2</v>
      </c>
      <c r="O19" s="25">
        <f>1/$A$1*'[1]4403Exp'!BN$253</f>
        <v>7.9946000000000003E-2</v>
      </c>
      <c r="P19" s="25">
        <f>1/$A$1*'[1]4403Exp'!BO$253</f>
        <v>5.2772082608695647E-2</v>
      </c>
      <c r="Q19" s="25">
        <f>1/$A$1*'[1]4403Exp'!BP$253</f>
        <v>5.3256662500000003E-2</v>
      </c>
      <c r="R19" s="25">
        <f>1/$A$1*'[1]4403Exp'!BQ$253</f>
        <v>7.4850404166666662E-2</v>
      </c>
      <c r="S19" s="139">
        <f>1/$A$1*'[1]4403Exp'!BR$253</f>
        <v>0.15570947499999999</v>
      </c>
      <c r="T19" s="139">
        <f>1/$A$1*'[1]4403Exp'!BS$253</f>
        <v>0.11676803500000001</v>
      </c>
      <c r="U19" s="165">
        <f>1/$A$1*'[1]4403Exp'!BT$253</f>
        <v>0</v>
      </c>
      <c r="V19" s="25">
        <f>1/$A$1*'[1]4403Exp'!BU$253</f>
        <v>0</v>
      </c>
      <c r="W19" s="25">
        <f>1/$A$1*'[1]4403Exp'!BV$253</f>
        <v>0</v>
      </c>
      <c r="X19" s="25">
        <f>1/$A$1*'[1]4403Exp'!BW$253</f>
        <v>0</v>
      </c>
      <c r="Y19" s="25">
        <f>1/$A$1*'[1]4403Exp'!BX$253</f>
        <v>0</v>
      </c>
      <c r="Z19" s="25">
        <f>1/$A$1*'[1]4403Exp'!BY$253</f>
        <v>0</v>
      </c>
      <c r="AA19" s="25">
        <f>1/$A$1*'[1]4403Exp'!BZ$253</f>
        <v>0</v>
      </c>
      <c r="AB19" s="25">
        <f>1/$A$1*'[1]4403Exp'!CA$253</f>
        <v>0</v>
      </c>
      <c r="AC19" s="137"/>
      <c r="AD19" s="134">
        <f>'[1]4403Exp'!CB$253</f>
        <v>0</v>
      </c>
      <c r="AE19" s="138">
        <f>'[1]4403Exp'!CC$253</f>
        <v>1.3633029999999999</v>
      </c>
      <c r="AF19" s="138">
        <f>'[1]4403Exp'!CD$253</f>
        <v>0</v>
      </c>
      <c r="AG19" s="138">
        <f>'[1]4403Exp'!CE$253</f>
        <v>9.158123999999999</v>
      </c>
      <c r="AH19" s="138">
        <f>'[1]4403Exp'!CF$253</f>
        <v>18.300920999999999</v>
      </c>
      <c r="AI19" s="138">
        <f>'[1]4403Exp'!CG$253</f>
        <v>18.931080999999999</v>
      </c>
      <c r="AJ19" s="138">
        <f>'[1]4403Exp'!CH$253</f>
        <v>9.4684010000000001</v>
      </c>
      <c r="AK19" s="138">
        <f>'[1]4403Exp'!CI$253</f>
        <v>19.870480000000001</v>
      </c>
      <c r="AL19" s="138">
        <f>'[1]4403Exp'!CJ$253</f>
        <v>18.484127000000001</v>
      </c>
      <c r="AM19" s="138">
        <f>'[1]4403Exp'!CK$253</f>
        <v>9.0871040000000001</v>
      </c>
      <c r="AN19" s="138">
        <f>'[1]4403Exp'!CL$253</f>
        <v>9.3611500000000003</v>
      </c>
      <c r="AO19" s="138">
        <f>'[1]4403Exp'!CM$253</f>
        <v>16.448421</v>
      </c>
      <c r="AP19" s="138">
        <f>'[1]4403Exp'!CN$253</f>
        <v>15.104996</v>
      </c>
      <c r="AQ19" s="138">
        <f>'[1]4403Exp'!CO$253</f>
        <v>12.137578999999999</v>
      </c>
      <c r="AR19" s="138">
        <f>'[1]4403Exp'!CP$253</f>
        <v>12.781599</v>
      </c>
      <c r="AS19" s="138">
        <f>'[1]4403Exp'!CQ$253</f>
        <v>17.964096999999999</v>
      </c>
      <c r="AT19" s="138">
        <f>'[1]4403Exp'!CR$253</f>
        <v>31.141894999999998</v>
      </c>
      <c r="AU19" s="138">
        <f>'[1]4403Exp'!CS$253</f>
        <v>23.353607</v>
      </c>
      <c r="AV19" s="172">
        <f>'[1]4403Exp'!CT$253</f>
        <v>0</v>
      </c>
      <c r="AW19" s="138">
        <f>'[1]4403Exp'!CU$253</f>
        <v>0</v>
      </c>
      <c r="AX19" s="138">
        <f>'[1]4403Exp'!CV$253</f>
        <v>0</v>
      </c>
      <c r="AY19" s="138">
        <f>'[1]4403Exp'!CW$253</f>
        <v>0</v>
      </c>
      <c r="AZ19" s="138">
        <f>'[1]4403Exp'!CX$253</f>
        <v>0</v>
      </c>
      <c r="BA19" s="138">
        <f>'[1]4403Exp'!CY$253</f>
        <v>0</v>
      </c>
      <c r="BB19" s="138">
        <f>'[1]4403Exp'!CZ$253</f>
        <v>0</v>
      </c>
      <c r="BC19" s="138">
        <f>'[1]4403Exp'!DA$253</f>
        <v>0</v>
      </c>
      <c r="BD19" s="146"/>
    </row>
    <row r="20" spans="2:56">
      <c r="B20" s="9" t="s">
        <v>18</v>
      </c>
      <c r="C20" s="54">
        <f>SUM(C10:C10)-SUM(C11:C19)</f>
        <v>0.1547909999999999</v>
      </c>
      <c r="D20" s="39">
        <f t="shared" ref="D20:AB20" si="2">SUM(D10:D10)-SUM(D11:D19)</f>
        <v>0</v>
      </c>
      <c r="E20" s="39">
        <f t="shared" si="2"/>
        <v>0</v>
      </c>
      <c r="F20" s="39">
        <f t="shared" si="2"/>
        <v>0</v>
      </c>
      <c r="G20" s="39">
        <f t="shared" si="2"/>
        <v>0</v>
      </c>
      <c r="H20" s="39">
        <f t="shared" si="2"/>
        <v>0</v>
      </c>
      <c r="I20" s="39">
        <f t="shared" si="2"/>
        <v>0</v>
      </c>
      <c r="J20" s="39">
        <f t="shared" si="2"/>
        <v>0</v>
      </c>
      <c r="K20" s="39">
        <f t="shared" si="2"/>
        <v>0</v>
      </c>
      <c r="L20" s="39">
        <f t="shared" si="2"/>
        <v>0</v>
      </c>
      <c r="M20" s="39">
        <f t="shared" si="2"/>
        <v>0</v>
      </c>
      <c r="N20" s="39">
        <f t="shared" si="2"/>
        <v>0</v>
      </c>
      <c r="O20" s="39">
        <f t="shared" si="2"/>
        <v>0</v>
      </c>
      <c r="P20" s="39">
        <f>SUM(P10:P10)-SUM(P11:P19)</f>
        <v>0</v>
      </c>
      <c r="Q20" s="39">
        <f t="shared" si="2"/>
        <v>0</v>
      </c>
      <c r="R20" s="39">
        <f t="shared" si="2"/>
        <v>0</v>
      </c>
      <c r="S20" s="39">
        <f t="shared" si="2"/>
        <v>0</v>
      </c>
      <c r="T20" s="29">
        <f t="shared" si="2"/>
        <v>0</v>
      </c>
      <c r="U20" s="39">
        <f t="shared" si="2"/>
        <v>0</v>
      </c>
      <c r="V20" s="39">
        <f t="shared" si="2"/>
        <v>0</v>
      </c>
      <c r="W20" s="39">
        <f t="shared" si="2"/>
        <v>0</v>
      </c>
      <c r="X20" s="39">
        <f t="shared" si="2"/>
        <v>0</v>
      </c>
      <c r="Y20" s="39">
        <f t="shared" si="2"/>
        <v>0</v>
      </c>
      <c r="Z20" s="39">
        <f t="shared" si="2"/>
        <v>0</v>
      </c>
      <c r="AA20" s="39">
        <f t="shared" si="2"/>
        <v>0</v>
      </c>
      <c r="AB20" s="39">
        <f t="shared" si="2"/>
        <v>0</v>
      </c>
      <c r="AC20" s="137"/>
      <c r="AD20" s="135">
        <f t="shared" ref="AD20:BC20" si="3">SUM(AD10:AD10)-SUM(AD11:AD19)</f>
        <v>0</v>
      </c>
      <c r="AE20" s="27">
        <f t="shared" si="3"/>
        <v>0</v>
      </c>
      <c r="AF20" s="27">
        <f t="shared" si="3"/>
        <v>0</v>
      </c>
      <c r="AG20" s="27">
        <f t="shared" si="3"/>
        <v>0</v>
      </c>
      <c r="AH20" s="27">
        <f t="shared" si="3"/>
        <v>0</v>
      </c>
      <c r="AI20" s="27">
        <f t="shared" si="3"/>
        <v>0</v>
      </c>
      <c r="AJ20" s="27">
        <f t="shared" si="3"/>
        <v>0</v>
      </c>
      <c r="AK20" s="27">
        <f t="shared" si="3"/>
        <v>0</v>
      </c>
      <c r="AL20" s="27">
        <f t="shared" si="3"/>
        <v>0</v>
      </c>
      <c r="AM20" s="27">
        <f t="shared" si="3"/>
        <v>0</v>
      </c>
      <c r="AN20" s="27">
        <f t="shared" si="3"/>
        <v>0</v>
      </c>
      <c r="AO20" s="27">
        <f t="shared" si="3"/>
        <v>0</v>
      </c>
      <c r="AP20" s="27">
        <f t="shared" si="3"/>
        <v>0</v>
      </c>
      <c r="AQ20" s="27">
        <f t="shared" si="3"/>
        <v>0</v>
      </c>
      <c r="AR20" s="27">
        <f t="shared" si="3"/>
        <v>0</v>
      </c>
      <c r="AS20" s="27">
        <f t="shared" si="3"/>
        <v>0</v>
      </c>
      <c r="AT20" s="27">
        <f t="shared" si="3"/>
        <v>0</v>
      </c>
      <c r="AU20" s="27">
        <f t="shared" si="3"/>
        <v>0</v>
      </c>
      <c r="AV20" s="27">
        <f t="shared" si="3"/>
        <v>0</v>
      </c>
      <c r="AW20" s="27">
        <f t="shared" si="3"/>
        <v>0</v>
      </c>
      <c r="AX20" s="27">
        <f t="shared" si="3"/>
        <v>0</v>
      </c>
      <c r="AY20" s="27">
        <f t="shared" si="3"/>
        <v>0</v>
      </c>
      <c r="AZ20" s="27">
        <f t="shared" si="3"/>
        <v>0</v>
      </c>
      <c r="BA20" s="27">
        <f t="shared" si="3"/>
        <v>0</v>
      </c>
      <c r="BB20" s="27">
        <f t="shared" si="3"/>
        <v>0</v>
      </c>
      <c r="BC20" s="27">
        <f t="shared" si="3"/>
        <v>0</v>
      </c>
      <c r="BD20" s="146"/>
    </row>
    <row r="21" spans="2:56" ht="17.149999999999999" customHeight="1">
      <c r="B21" s="68" t="s">
        <v>92</v>
      </c>
      <c r="C21" s="69">
        <f>1/$A$1*'[1]4403Exp'!BC$264</f>
        <v>1.7E-5</v>
      </c>
      <c r="D21" s="70">
        <f>1/$A$1*'[1]4403Exp'!BC$264</f>
        <v>1.7E-5</v>
      </c>
      <c r="E21" s="70">
        <f>1/$A$1*'[1]4403Exp'!BD$264</f>
        <v>9.7999999999999972E-7</v>
      </c>
      <c r="F21" s="70">
        <f>1/$A$1*'[1]4403Exp'!BE$264</f>
        <v>9.5199999999999969E-6</v>
      </c>
      <c r="G21" s="70">
        <f>1/$A$1*'[1]4403Exp'!BF$264</f>
        <v>0</v>
      </c>
      <c r="H21" s="70">
        <f>1/$A$1*'[1]4403Exp'!BG$264</f>
        <v>1.6543999999999999E-4</v>
      </c>
      <c r="I21" s="70">
        <f>1/$A$1*'[1]4403Exp'!BH$264</f>
        <v>0</v>
      </c>
      <c r="J21" s="70">
        <f>1/$A$1*'[1]4403Exp'!BI$264</f>
        <v>6.2000000000000003E-5</v>
      </c>
      <c r="K21" s="70">
        <f>1/$A$1*'[1]4403Exp'!BJ$264</f>
        <v>1.3652E-4</v>
      </c>
      <c r="L21" s="70">
        <f>1/$A$1*'[1]4403Exp'!BK$264</f>
        <v>1.7299999999999998E-4</v>
      </c>
      <c r="M21" s="70">
        <f>1/$A$1*'[1]4403Exp'!BL$264</f>
        <v>0</v>
      </c>
      <c r="N21" s="70">
        <f>1/$A$1*'[1]4403Exp'!BM$264</f>
        <v>0</v>
      </c>
      <c r="O21" s="70">
        <f>1/$A$1*'[1]4403Exp'!BN$264</f>
        <v>0</v>
      </c>
      <c r="P21" s="70">
        <f>1/$A$1*'[1]4403Exp'!BO$264</f>
        <v>0</v>
      </c>
      <c r="Q21" s="70">
        <f>1/$A$1*'[1]4403Exp'!BP$264</f>
        <v>0</v>
      </c>
      <c r="R21" s="70">
        <f>1/$A$1*'[1]4403Exp'!BQ$264</f>
        <v>1.4115999999999998E-4</v>
      </c>
      <c r="S21" s="70">
        <f>1/$A$1*'[1]4403Exp'!BR$264</f>
        <v>2.5479999999999997E-5</v>
      </c>
      <c r="T21" s="70">
        <f>1/$A$1*'[1]4403Exp'!BS$264</f>
        <v>1.0219999999999999E-5</v>
      </c>
      <c r="U21" s="70">
        <f>1/$A$1*'[1]4403Exp'!BT$264</f>
        <v>0</v>
      </c>
      <c r="V21" s="70">
        <f>1/$A$1*'[1]4403Exp'!BU$264</f>
        <v>0</v>
      </c>
      <c r="W21" s="70">
        <f>1/$A$1*'[1]4403Exp'!BV$264</f>
        <v>0</v>
      </c>
      <c r="X21" s="70">
        <f>1/$A$1*'[1]4403Exp'!BW$264</f>
        <v>0</v>
      </c>
      <c r="Y21" s="70">
        <f>1/$A$1*'[1]4403Exp'!BX$264</f>
        <v>0</v>
      </c>
      <c r="Z21" s="70">
        <f>1/$A$1*'[1]4403Exp'!BY$264</f>
        <v>0</v>
      </c>
      <c r="AA21" s="70">
        <f>1/$A$1*'[1]4403Exp'!BZ$264</f>
        <v>0</v>
      </c>
      <c r="AB21" s="70">
        <f>1/$A$1*'[1]4403Exp'!CA$264</f>
        <v>0</v>
      </c>
      <c r="AC21" s="71"/>
      <c r="AD21" s="103">
        <f>'[1]4403Exp'!CB$264</f>
        <v>6.3082767900000001E-3</v>
      </c>
      <c r="AE21" s="104">
        <f>'[1]4403Exp'!CC$264</f>
        <v>1.0559124E-2</v>
      </c>
      <c r="AF21" s="104">
        <f>'[1]4403Exp'!CD$264</f>
        <v>3.0193007999999998E-3</v>
      </c>
      <c r="AG21" s="104">
        <f>'[1]4403Exp'!CE$264</f>
        <v>2.7494947200000001E-2</v>
      </c>
      <c r="AH21" s="104">
        <f>'[1]4403Exp'!CF$264</f>
        <v>0</v>
      </c>
      <c r="AI21" s="104">
        <f>'[1]4403Exp'!CG$264</f>
        <v>3.1814125200000001E-2</v>
      </c>
      <c r="AJ21" s="104">
        <f>'[1]4403Exp'!CH$264</f>
        <v>0</v>
      </c>
      <c r="AK21" s="104">
        <f>'[1]4403Exp'!CI$264</f>
        <v>3.7973814000000002E-2</v>
      </c>
      <c r="AL21" s="104">
        <f>'[1]4403Exp'!CJ$264</f>
        <v>0.17668867480000003</v>
      </c>
      <c r="AM21" s="104">
        <f>'[1]4403Exp'!CK$264</f>
        <v>9.7536969200000004E-2</v>
      </c>
      <c r="AN21" s="104">
        <f>'[1]4403Exp'!CL$264</f>
        <v>0</v>
      </c>
      <c r="AO21" s="104">
        <f>'[1]4403Exp'!CM$264</f>
        <v>0</v>
      </c>
      <c r="AP21" s="104">
        <f>'[1]4403Exp'!CN$264</f>
        <v>0</v>
      </c>
      <c r="AQ21" s="104">
        <f>'[1]4403Exp'!CO$264</f>
        <v>0</v>
      </c>
      <c r="AR21" s="104">
        <f>'[1]4403Exp'!CP$264</f>
        <v>0</v>
      </c>
      <c r="AS21" s="104">
        <f>'[1]4403Exp'!CQ$264</f>
        <v>0.11235906499999999</v>
      </c>
      <c r="AT21" s="104">
        <f>'[1]4403Exp'!CR$264</f>
        <v>6.2534315499999993E-2</v>
      </c>
      <c r="AU21" s="104">
        <f>'[1]4403Exp'!CS$264</f>
        <v>2.4977666999999999E-2</v>
      </c>
      <c r="AV21" s="104">
        <f>'[1]4403Exp'!CT$264</f>
        <v>0</v>
      </c>
      <c r="AW21" s="104">
        <f>'[1]4403Exp'!CU$264</f>
        <v>0</v>
      </c>
      <c r="AX21" s="104">
        <f>'[1]4403Exp'!CV$264</f>
        <v>0</v>
      </c>
      <c r="AY21" s="104">
        <f>'[1]4403Exp'!CW$264</f>
        <v>0</v>
      </c>
      <c r="AZ21" s="104">
        <f>'[1]4403Exp'!CX$264</f>
        <v>0</v>
      </c>
      <c r="BA21" s="104">
        <f>'[1]4403Exp'!CY$264</f>
        <v>0</v>
      </c>
      <c r="BB21" s="104">
        <f>'[1]4403Exp'!CZ$264</f>
        <v>0</v>
      </c>
      <c r="BC21" s="104">
        <f>'[1]4403Exp'!DA$264</f>
        <v>0</v>
      </c>
      <c r="BD21" s="146"/>
    </row>
    <row r="22" spans="2:56" ht="17.149999999999999" customHeight="1">
      <c r="B22" s="61" t="s">
        <v>54</v>
      </c>
      <c r="C22" s="63">
        <f t="shared" ref="C22:AB22" si="4">C6-SUM(C7,C8,C9,C10,C21)</f>
        <v>1.0137750000001056E-3</v>
      </c>
      <c r="D22" s="62">
        <f t="shared" si="4"/>
        <v>1.0137750000001056E-3</v>
      </c>
      <c r="E22" s="62">
        <f t="shared" si="4"/>
        <v>2.3553199999981622E-4</v>
      </c>
      <c r="F22" s="62">
        <f t="shared" si="4"/>
        <v>2.9990955000025465E-4</v>
      </c>
      <c r="G22" s="62">
        <f t="shared" si="4"/>
        <v>0.1660892893999999</v>
      </c>
      <c r="H22" s="62">
        <f t="shared" si="4"/>
        <v>2.8039000000000591E-2</v>
      </c>
      <c r="I22" s="62">
        <f t="shared" si="4"/>
        <v>3.6137000000000086E-2</v>
      </c>
      <c r="J22" s="62">
        <f t="shared" si="4"/>
        <v>7.256100000000032E-2</v>
      </c>
      <c r="K22" s="62">
        <f t="shared" si="4"/>
        <v>9.3825000000000269E-2</v>
      </c>
      <c r="L22" s="62">
        <f t="shared" si="4"/>
        <v>7.2355000000000169E-2</v>
      </c>
      <c r="M22" s="62">
        <f t="shared" si="4"/>
        <v>0.12364599999999992</v>
      </c>
      <c r="N22" s="62">
        <f t="shared" si="4"/>
        <v>0.14177499999999998</v>
      </c>
      <c r="O22" s="62">
        <f t="shared" si="4"/>
        <v>7.3075999999999475E-2</v>
      </c>
      <c r="P22" s="62">
        <f>P6-SUM(P7,P8,P9,P10,P21)</f>
        <v>0.10948899999999995</v>
      </c>
      <c r="Q22" s="62">
        <f t="shared" si="4"/>
        <v>0.20909399999999989</v>
      </c>
      <c r="R22" s="62">
        <f t="shared" si="4"/>
        <v>0.24960499999999985</v>
      </c>
      <c r="S22" s="62">
        <f t="shared" si="4"/>
        <v>0.15273400000000015</v>
      </c>
      <c r="T22" s="62">
        <f t="shared" si="4"/>
        <v>0.12243599999999999</v>
      </c>
      <c r="U22" s="62">
        <f t="shared" si="4"/>
        <v>7.2330000000000005E-2</v>
      </c>
      <c r="V22" s="62">
        <f t="shared" si="4"/>
        <v>0</v>
      </c>
      <c r="W22" s="62">
        <f t="shared" si="4"/>
        <v>0</v>
      </c>
      <c r="X22" s="62">
        <f t="shared" si="4"/>
        <v>0</v>
      </c>
      <c r="Y22" s="62">
        <f t="shared" si="4"/>
        <v>0</v>
      </c>
      <c r="Z22" s="62">
        <f t="shared" si="4"/>
        <v>0</v>
      </c>
      <c r="AA22" s="62">
        <f t="shared" si="4"/>
        <v>0</v>
      </c>
      <c r="AB22" s="62">
        <f t="shared" si="4"/>
        <v>0</v>
      </c>
      <c r="AC22" s="137"/>
      <c r="AD22" s="105">
        <f t="shared" ref="AD22:BC22" si="5">AD6-SUM(AD7,AD8,AD9,AD10,AD21)</f>
        <v>0.65219099999998775</v>
      </c>
      <c r="AE22" s="106">
        <f t="shared" si="5"/>
        <v>0.45161100000001397</v>
      </c>
      <c r="AF22" s="106">
        <f t="shared" si="5"/>
        <v>0.12832500000001801</v>
      </c>
      <c r="AG22" s="106">
        <f t="shared" si="5"/>
        <v>0.16298700000001531</v>
      </c>
      <c r="AH22" s="106">
        <f t="shared" si="5"/>
        <v>56.282524000000024</v>
      </c>
      <c r="AI22" s="106">
        <f t="shared" si="5"/>
        <v>6.8480579999999804</v>
      </c>
      <c r="AJ22" s="106">
        <f t="shared" si="5"/>
        <v>15.525751000000014</v>
      </c>
      <c r="AK22" s="106">
        <f t="shared" si="5"/>
        <v>31.66594699999996</v>
      </c>
      <c r="AL22" s="106">
        <f t="shared" si="5"/>
        <v>44.11129799999992</v>
      </c>
      <c r="AM22" s="106">
        <f t="shared" si="5"/>
        <v>31.789526999999964</v>
      </c>
      <c r="AN22" s="106">
        <f t="shared" si="5"/>
        <v>59.472927999999911</v>
      </c>
      <c r="AO22" s="106">
        <f t="shared" si="5"/>
        <v>63.557334999999966</v>
      </c>
      <c r="AP22" s="106">
        <f t="shared" si="5"/>
        <v>35.815571999999975</v>
      </c>
      <c r="AQ22" s="106">
        <f t="shared" si="5"/>
        <v>54.388320000000022</v>
      </c>
      <c r="AR22" s="106">
        <f t="shared" si="5"/>
        <v>107.896839</v>
      </c>
      <c r="AS22" s="106">
        <f t="shared" si="5"/>
        <v>101.8927010000001</v>
      </c>
      <c r="AT22" s="106">
        <f t="shared" si="5"/>
        <v>64.132243000000017</v>
      </c>
      <c r="AU22" s="106">
        <f t="shared" si="5"/>
        <v>59.409283999999957</v>
      </c>
      <c r="AV22" s="106">
        <f t="shared" si="5"/>
        <v>41.580000000000041</v>
      </c>
      <c r="AW22" s="106">
        <f t="shared" si="5"/>
        <v>0</v>
      </c>
      <c r="AX22" s="106">
        <f t="shared" si="5"/>
        <v>0</v>
      </c>
      <c r="AY22" s="106">
        <f t="shared" si="5"/>
        <v>0</v>
      </c>
      <c r="AZ22" s="106">
        <f t="shared" si="5"/>
        <v>0</v>
      </c>
      <c r="BA22" s="106">
        <f t="shared" si="5"/>
        <v>0</v>
      </c>
      <c r="BB22" s="106">
        <f t="shared" si="5"/>
        <v>0</v>
      </c>
      <c r="BC22" s="106">
        <f t="shared" si="5"/>
        <v>0</v>
      </c>
      <c r="BD22" s="146"/>
    </row>
    <row r="23" spans="2:56">
      <c r="B23" s="5" t="s">
        <v>40</v>
      </c>
      <c r="C23" s="53">
        <f>1/$A$1*'[1]4403Exp'!BC$108</f>
        <v>2.0579999999999999E-4</v>
      </c>
      <c r="D23" s="25">
        <f>1/$A$1*'[1]4403Exp'!BC$108</f>
        <v>2.0579999999999999E-4</v>
      </c>
      <c r="E23" s="25">
        <f>1/$A$1*'[1]4403Exp'!BD$108</f>
        <v>0</v>
      </c>
      <c r="F23" s="25">
        <f>1/$A$1*'[1]4403Exp'!BE$108</f>
        <v>7.5999999999999991E-5</v>
      </c>
      <c r="G23" s="25">
        <f>1/$A$1*'[1]4403Exp'!BF$108</f>
        <v>0.165709</v>
      </c>
      <c r="H23" s="25">
        <f>1/$A$1*'[1]4403Exp'!BG$108</f>
        <v>2.7677999999999998E-2</v>
      </c>
      <c r="I23" s="25">
        <f>1/$A$1*'[1]4403Exp'!BH$108</f>
        <v>3.5570999999999998E-2</v>
      </c>
      <c r="J23" s="25">
        <f>1/$A$1*'[1]4403Exp'!BI$108</f>
        <v>7.2292999999999996E-2</v>
      </c>
      <c r="K23" s="25">
        <f>1/$A$1*'[1]4403Exp'!BJ$108</f>
        <v>9.3649999999999983E-2</v>
      </c>
      <c r="L23" s="25">
        <f>1/$A$1*'[1]4403Exp'!BK$108</f>
        <v>7.2161000000000003E-2</v>
      </c>
      <c r="M23" s="25">
        <f>1/$A$1*'[1]4403Exp'!BL$108</f>
        <v>0.12364599999999999</v>
      </c>
      <c r="N23" s="25">
        <f>1/$A$1*'[1]4403Exp'!BM$108</f>
        <v>0.14175699999999999</v>
      </c>
      <c r="O23" s="25">
        <f>1/$A$1*'[1]4403Exp'!BN$108</f>
        <v>7.3076000000000002E-2</v>
      </c>
      <c r="P23" s="25">
        <f>1/$A$1*'[1]4403Exp'!BO$108</f>
        <v>0.10948899999999999</v>
      </c>
      <c r="Q23" s="25">
        <f>1/$A$1*'[1]4403Exp'!BP$108</f>
        <v>0.209094</v>
      </c>
      <c r="R23" s="25">
        <f>1/$A$1*'[1]4403Exp'!BQ$108</f>
        <v>0.24960499999999999</v>
      </c>
      <c r="S23" s="25">
        <f>1/$A$1*'[1]4403Exp'!BR$108</f>
        <v>0.15273399999999998</v>
      </c>
      <c r="T23" s="139">
        <f>1/$A$1*'[1]4403Exp'!BS$108</f>
        <v>0.12243599999999999</v>
      </c>
      <c r="U23" s="25">
        <f>1/$A$1*'[1]4403Exp'!BT$108</f>
        <v>7.2330000000000019E-2</v>
      </c>
      <c r="V23" s="25">
        <f>1/$A$1*'[1]4403Exp'!BU$108</f>
        <v>0</v>
      </c>
      <c r="W23" s="25">
        <f>1/$A$1*'[1]4403Exp'!BV$108</f>
        <v>0</v>
      </c>
      <c r="X23" s="25">
        <f>1/$A$1*'[1]4403Exp'!BW$108</f>
        <v>0</v>
      </c>
      <c r="Y23" s="25">
        <f>1/$A$1*'[1]4403Exp'!BX$108</f>
        <v>0</v>
      </c>
      <c r="Z23" s="25">
        <f>1/$A$1*'[1]4403Exp'!BY$108</f>
        <v>0</v>
      </c>
      <c r="AA23" s="25">
        <f>1/$A$1*'[1]4403Exp'!BZ$108</f>
        <v>0</v>
      </c>
      <c r="AB23" s="25">
        <f>1/$A$1*'[1]4403Exp'!CA$108</f>
        <v>0</v>
      </c>
      <c r="AC23" s="137"/>
      <c r="AD23" s="134">
        <f>'[1]4403Exp'!CB$108</f>
        <v>0.24792700000000001</v>
      </c>
      <c r="AE23" s="138">
        <f>'[1]4403Exp'!CC$108</f>
        <v>6.2540999999999999E-2</v>
      </c>
      <c r="AF23" s="138">
        <f>'[1]4403Exp'!CD$108</f>
        <v>0</v>
      </c>
      <c r="AG23" s="138">
        <f>'[1]4403Exp'!CE$108</f>
        <v>3.8758000000000001E-2</v>
      </c>
      <c r="AH23" s="138">
        <f>'[1]4403Exp'!CF$108</f>
        <v>56.155739999999994</v>
      </c>
      <c r="AI23" s="138">
        <f>'[1]4403Exp'!CG$108</f>
        <v>6.6863389999999994</v>
      </c>
      <c r="AJ23" s="138">
        <f>'[1]4403Exp'!CH$108</f>
        <v>15.319443999999999</v>
      </c>
      <c r="AK23" s="138">
        <f>'[1]4403Exp'!CI$108</f>
        <v>31.50563</v>
      </c>
      <c r="AL23" s="138">
        <f>'[1]4403Exp'!CJ$108</f>
        <v>44.014573999999996</v>
      </c>
      <c r="AM23" s="138">
        <f>'[1]4403Exp'!CK$108</f>
        <v>31.725625999999998</v>
      </c>
      <c r="AN23" s="138">
        <f>'[1]4403Exp'!CL$108</f>
        <v>59.472927999999996</v>
      </c>
      <c r="AO23" s="138">
        <f>'[1]4403Exp'!CM$108</f>
        <v>63.554251999999998</v>
      </c>
      <c r="AP23" s="138">
        <f>'[1]4403Exp'!CN$108</f>
        <v>35.815571999999996</v>
      </c>
      <c r="AQ23" s="138">
        <f>'[1]4403Exp'!CO$108</f>
        <v>54.38832</v>
      </c>
      <c r="AR23" s="138">
        <f>'[1]4403Exp'!CP$108</f>
        <v>107.896839</v>
      </c>
      <c r="AS23" s="138">
        <f>'[1]4403Exp'!CQ$108</f>
        <v>101.892701</v>
      </c>
      <c r="AT23" s="138">
        <f>'[1]4403Exp'!CR$108</f>
        <v>64.132243000000003</v>
      </c>
      <c r="AU23" s="138">
        <f>'[1]4403Exp'!CS$108</f>
        <v>59.409284</v>
      </c>
      <c r="AV23" s="138">
        <f>'[1]4403Exp'!CT$108</f>
        <v>41.58</v>
      </c>
      <c r="AW23" s="138">
        <f>'[1]4403Exp'!CU$108</f>
        <v>0</v>
      </c>
      <c r="AX23" s="138">
        <f>'[1]4403Exp'!CV$108</f>
        <v>0</v>
      </c>
      <c r="AY23" s="138">
        <f>'[1]4403Exp'!CW$108</f>
        <v>0</v>
      </c>
      <c r="AZ23" s="138">
        <f>'[1]4403Exp'!CX$108</f>
        <v>0</v>
      </c>
      <c r="BA23" s="138">
        <f>'[1]4403Exp'!CY$108</f>
        <v>0</v>
      </c>
      <c r="BB23" s="138">
        <f>'[1]4403Exp'!CZ$108</f>
        <v>0</v>
      </c>
      <c r="BC23" s="138">
        <f>'[1]4403Exp'!DA$108</f>
        <v>0</v>
      </c>
      <c r="BD23" s="146"/>
    </row>
    <row r="24" spans="2:56" ht="13" thickBot="1">
      <c r="B24" s="6" t="s">
        <v>53</v>
      </c>
      <c r="C24" s="64">
        <f t="shared" ref="C24:AB24" si="6">SUM(C22:C22)-SUM(C23:C23)</f>
        <v>8.0797500000010555E-4</v>
      </c>
      <c r="D24" s="65">
        <f t="shared" si="6"/>
        <v>8.0797500000010555E-4</v>
      </c>
      <c r="E24" s="65">
        <f t="shared" si="6"/>
        <v>2.3553199999981622E-4</v>
      </c>
      <c r="F24" s="65">
        <f t="shared" si="6"/>
        <v>2.2390955000025465E-4</v>
      </c>
      <c r="G24" s="65">
        <f t="shared" si="6"/>
        <v>3.8028939999990019E-4</v>
      </c>
      <c r="H24" s="65">
        <f t="shared" si="6"/>
        <v>3.6100000000059349E-4</v>
      </c>
      <c r="I24" s="65">
        <f t="shared" si="6"/>
        <v>5.6600000000008727E-4</v>
      </c>
      <c r="J24" s="65">
        <f t="shared" si="6"/>
        <v>2.6800000000032353E-4</v>
      </c>
      <c r="K24" s="65">
        <f t="shared" si="6"/>
        <v>1.7500000000028604E-4</v>
      </c>
      <c r="L24" s="65">
        <f t="shared" si="6"/>
        <v>1.9400000000016626E-4</v>
      </c>
      <c r="M24" s="65">
        <f t="shared" si="6"/>
        <v>0</v>
      </c>
      <c r="N24" s="65">
        <f t="shared" si="6"/>
        <v>1.7999999999990246E-5</v>
      </c>
      <c r="O24" s="65">
        <f t="shared" si="6"/>
        <v>-5.2735593669694936E-16</v>
      </c>
      <c r="P24" s="65">
        <f>SUM(P22:P22)-SUM(P23:P23)</f>
        <v>0</v>
      </c>
      <c r="Q24" s="65">
        <f t="shared" si="6"/>
        <v>0</v>
      </c>
      <c r="R24" s="65">
        <f t="shared" si="6"/>
        <v>0</v>
      </c>
      <c r="S24" s="65">
        <f t="shared" si="6"/>
        <v>0</v>
      </c>
      <c r="T24" s="160">
        <f t="shared" si="6"/>
        <v>0</v>
      </c>
      <c r="U24" s="65">
        <f t="shared" si="6"/>
        <v>0</v>
      </c>
      <c r="V24" s="65">
        <f t="shared" si="6"/>
        <v>0</v>
      </c>
      <c r="W24" s="65">
        <f t="shared" si="6"/>
        <v>0</v>
      </c>
      <c r="X24" s="65">
        <f t="shared" si="6"/>
        <v>0</v>
      </c>
      <c r="Y24" s="65">
        <f t="shared" si="6"/>
        <v>0</v>
      </c>
      <c r="Z24" s="65">
        <f t="shared" si="6"/>
        <v>0</v>
      </c>
      <c r="AA24" s="65">
        <f t="shared" si="6"/>
        <v>0</v>
      </c>
      <c r="AB24" s="65">
        <f t="shared" si="6"/>
        <v>0</v>
      </c>
      <c r="AC24" s="144"/>
      <c r="AD24" s="136">
        <f t="shared" ref="AD24:BC24" si="7">SUM(AD22:AD22)-SUM(AD23:AD23)</f>
        <v>0.40426399999998774</v>
      </c>
      <c r="AE24" s="145">
        <f t="shared" si="7"/>
        <v>0.38907000000001396</v>
      </c>
      <c r="AF24" s="145">
        <f t="shared" si="7"/>
        <v>0.12832500000001801</v>
      </c>
      <c r="AG24" s="145">
        <f t="shared" si="7"/>
        <v>0.12422900000001531</v>
      </c>
      <c r="AH24" s="145">
        <f t="shared" si="7"/>
        <v>0.1267840000000291</v>
      </c>
      <c r="AI24" s="145">
        <f t="shared" si="7"/>
        <v>0.16171899999998107</v>
      </c>
      <c r="AJ24" s="145">
        <f t="shared" si="7"/>
        <v>0.2063070000000149</v>
      </c>
      <c r="AK24" s="145">
        <f t="shared" si="7"/>
        <v>0.16031699999996007</v>
      </c>
      <c r="AL24" s="145">
        <f t="shared" si="7"/>
        <v>9.6723999999923649E-2</v>
      </c>
      <c r="AM24" s="145">
        <f t="shared" si="7"/>
        <v>6.3900999999965791E-2</v>
      </c>
      <c r="AN24" s="145">
        <f t="shared" si="7"/>
        <v>-8.5265128291212022E-14</v>
      </c>
      <c r="AO24" s="145">
        <f t="shared" si="7"/>
        <v>3.0829999999681945E-3</v>
      </c>
      <c r="AP24" s="145">
        <f t="shared" si="7"/>
        <v>0</v>
      </c>
      <c r="AQ24" s="145">
        <f t="shared" si="7"/>
        <v>0</v>
      </c>
      <c r="AR24" s="145">
        <f t="shared" si="7"/>
        <v>0</v>
      </c>
      <c r="AS24" s="145">
        <f t="shared" si="7"/>
        <v>0</v>
      </c>
      <c r="AT24" s="145">
        <f t="shared" si="7"/>
        <v>0</v>
      </c>
      <c r="AU24" s="145">
        <f t="shared" si="7"/>
        <v>0</v>
      </c>
      <c r="AV24" s="145">
        <f t="shared" si="7"/>
        <v>0</v>
      </c>
      <c r="AW24" s="145">
        <f t="shared" si="7"/>
        <v>0</v>
      </c>
      <c r="AX24" s="145">
        <f t="shared" si="7"/>
        <v>0</v>
      </c>
      <c r="AY24" s="145">
        <f t="shared" si="7"/>
        <v>0</v>
      </c>
      <c r="AZ24" s="145">
        <f t="shared" si="7"/>
        <v>0</v>
      </c>
      <c r="BA24" s="145">
        <f t="shared" si="7"/>
        <v>0</v>
      </c>
      <c r="BB24" s="145">
        <f t="shared" si="7"/>
        <v>0</v>
      </c>
      <c r="BC24" s="145">
        <f t="shared" si="7"/>
        <v>0</v>
      </c>
      <c r="BD24" s="146"/>
    </row>
    <row r="25" spans="2:56" ht="13.5" thickTop="1" thickBot="1">
      <c r="G25" s="156"/>
      <c r="H25" s="156"/>
      <c r="I25" s="156"/>
      <c r="J25" s="156"/>
      <c r="K25" s="156"/>
      <c r="L25" s="156"/>
      <c r="M25" s="156"/>
      <c r="N25" s="156"/>
      <c r="O25" s="156"/>
      <c r="P25" s="156"/>
      <c r="AD25" s="66"/>
      <c r="AE25" s="66"/>
      <c r="AF25" s="66"/>
      <c r="AG25" s="66"/>
      <c r="AH25" s="66"/>
      <c r="AI25" s="66"/>
      <c r="AJ25" s="66"/>
      <c r="AK25" s="66"/>
      <c r="AL25" s="66"/>
      <c r="AM25" s="66"/>
      <c r="AN25" s="66"/>
      <c r="AO25" s="66"/>
      <c r="AP25" s="66"/>
      <c r="AQ25" s="66"/>
      <c r="AR25" s="66"/>
      <c r="AS25" s="66"/>
      <c r="AT25" s="66"/>
      <c r="AU25" s="168"/>
      <c r="AV25" s="66"/>
      <c r="AW25" s="66"/>
      <c r="AX25" s="66"/>
      <c r="AY25" s="66"/>
      <c r="AZ25" s="66"/>
      <c r="BA25" s="66"/>
      <c r="BB25" s="66"/>
      <c r="BC25" s="66"/>
    </row>
    <row r="26" spans="2:56" ht="18" customHeight="1" thickTop="1" thickBot="1">
      <c r="B26" s="114"/>
      <c r="C26" s="228" t="s">
        <v>65</v>
      </c>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29"/>
      <c r="AM26" s="229"/>
      <c r="AN26" s="229"/>
      <c r="AO26" s="229"/>
      <c r="AP26" s="229"/>
      <c r="AQ26" s="229"/>
      <c r="AR26" s="229"/>
      <c r="AS26" s="229"/>
      <c r="AT26" s="229"/>
      <c r="AU26" s="229"/>
      <c r="AV26" s="229"/>
      <c r="AW26" s="229"/>
      <c r="AX26" s="229"/>
      <c r="AY26" s="229"/>
      <c r="AZ26" s="229"/>
      <c r="BA26" s="229"/>
      <c r="BB26" s="229"/>
      <c r="BC26" s="230"/>
      <c r="BD26" s="140"/>
    </row>
    <row r="27" spans="2:56" ht="16" thickTop="1">
      <c r="B27" s="219"/>
      <c r="C27" s="225" t="s">
        <v>19</v>
      </c>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7"/>
      <c r="AC27" s="115"/>
      <c r="AD27" s="225" t="s">
        <v>51</v>
      </c>
      <c r="AE27" s="226"/>
      <c r="AF27" s="226"/>
      <c r="AG27" s="226"/>
      <c r="AH27" s="226"/>
      <c r="AI27" s="226"/>
      <c r="AJ27" s="226"/>
      <c r="AK27" s="226"/>
      <c r="AL27" s="226"/>
      <c r="AM27" s="226"/>
      <c r="AN27" s="226"/>
      <c r="AO27" s="226"/>
      <c r="AP27" s="226"/>
      <c r="AQ27" s="226"/>
      <c r="AR27" s="226"/>
      <c r="AS27" s="226"/>
      <c r="AT27" s="226"/>
      <c r="AU27" s="226"/>
      <c r="AV27" s="226"/>
      <c r="AW27" s="226"/>
      <c r="AX27" s="226"/>
      <c r="AY27" s="226"/>
      <c r="AZ27" s="226"/>
      <c r="BA27" s="226"/>
      <c r="BB27" s="226"/>
      <c r="BC27" s="227"/>
      <c r="BD27" s="140"/>
    </row>
    <row r="28" spans="2:56" ht="13" thickBot="1">
      <c r="B28" s="220"/>
      <c r="C28" s="234" t="s">
        <v>4</v>
      </c>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6"/>
      <c r="AC28" s="115"/>
      <c r="AD28" s="231" t="s">
        <v>59</v>
      </c>
      <c r="AE28" s="232"/>
      <c r="AF28" s="232"/>
      <c r="AG28" s="232"/>
      <c r="AH28" s="232"/>
      <c r="AI28" s="232"/>
      <c r="AJ28" s="232"/>
      <c r="AK28" s="232"/>
      <c r="AL28" s="232"/>
      <c r="AM28" s="232"/>
      <c r="AN28" s="232"/>
      <c r="AO28" s="232"/>
      <c r="AP28" s="232"/>
      <c r="AQ28" s="232"/>
      <c r="AR28" s="232"/>
      <c r="AS28" s="232"/>
      <c r="AT28" s="232"/>
      <c r="AU28" s="232"/>
      <c r="AV28" s="232"/>
      <c r="AW28" s="232"/>
      <c r="AX28" s="232"/>
      <c r="AY28" s="232"/>
      <c r="AZ28" s="232"/>
      <c r="BA28" s="232"/>
      <c r="BB28" s="232"/>
      <c r="BC28" s="233"/>
      <c r="BD28" s="140"/>
    </row>
    <row r="29" spans="2:56" ht="20" customHeight="1" thickTop="1" thickBot="1">
      <c r="B29" s="221"/>
      <c r="C29" s="116">
        <v>2000</v>
      </c>
      <c r="D29" s="117">
        <f>1+C29</f>
        <v>2001</v>
      </c>
      <c r="E29" s="117">
        <f t="shared" ref="E29:AB29" si="8">1+D29</f>
        <v>2002</v>
      </c>
      <c r="F29" s="117">
        <f t="shared" si="8"/>
        <v>2003</v>
      </c>
      <c r="G29" s="117">
        <f t="shared" si="8"/>
        <v>2004</v>
      </c>
      <c r="H29" s="117">
        <f t="shared" si="8"/>
        <v>2005</v>
      </c>
      <c r="I29" s="117">
        <f t="shared" si="8"/>
        <v>2006</v>
      </c>
      <c r="J29" s="117">
        <f t="shared" si="8"/>
        <v>2007</v>
      </c>
      <c r="K29" s="117">
        <f t="shared" si="8"/>
        <v>2008</v>
      </c>
      <c r="L29" s="117">
        <f t="shared" si="8"/>
        <v>2009</v>
      </c>
      <c r="M29" s="117">
        <f t="shared" si="8"/>
        <v>2010</v>
      </c>
      <c r="N29" s="117">
        <f t="shared" si="8"/>
        <v>2011</v>
      </c>
      <c r="O29" s="117">
        <f t="shared" si="8"/>
        <v>2012</v>
      </c>
      <c r="P29" s="117">
        <f>1+O29</f>
        <v>2013</v>
      </c>
      <c r="Q29" s="117">
        <f t="shared" si="8"/>
        <v>2014</v>
      </c>
      <c r="R29" s="117">
        <f t="shared" si="8"/>
        <v>2015</v>
      </c>
      <c r="S29" s="117">
        <f t="shared" si="8"/>
        <v>2016</v>
      </c>
      <c r="T29" s="46">
        <f t="shared" si="8"/>
        <v>2017</v>
      </c>
      <c r="U29" s="117">
        <f t="shared" si="8"/>
        <v>2018</v>
      </c>
      <c r="V29" s="117">
        <f t="shared" si="8"/>
        <v>2019</v>
      </c>
      <c r="W29" s="117">
        <f t="shared" si="8"/>
        <v>2020</v>
      </c>
      <c r="X29" s="117">
        <f t="shared" si="8"/>
        <v>2021</v>
      </c>
      <c r="Y29" s="117">
        <f t="shared" si="8"/>
        <v>2022</v>
      </c>
      <c r="Z29" s="117">
        <f t="shared" si="8"/>
        <v>2023</v>
      </c>
      <c r="AA29" s="117">
        <f t="shared" si="8"/>
        <v>2024</v>
      </c>
      <c r="AB29" s="117">
        <f t="shared" si="8"/>
        <v>2025</v>
      </c>
      <c r="AC29" s="118"/>
      <c r="AD29" s="116">
        <v>2000</v>
      </c>
      <c r="AE29" s="117">
        <f>1+AD29</f>
        <v>2001</v>
      </c>
      <c r="AF29" s="117">
        <f t="shared" ref="AF29:BC29" si="9">1+AE29</f>
        <v>2002</v>
      </c>
      <c r="AG29" s="117">
        <f t="shared" si="9"/>
        <v>2003</v>
      </c>
      <c r="AH29" s="117">
        <f t="shared" si="9"/>
        <v>2004</v>
      </c>
      <c r="AI29" s="117">
        <f t="shared" si="9"/>
        <v>2005</v>
      </c>
      <c r="AJ29" s="117">
        <f t="shared" si="9"/>
        <v>2006</v>
      </c>
      <c r="AK29" s="117">
        <f t="shared" si="9"/>
        <v>2007</v>
      </c>
      <c r="AL29" s="117">
        <f t="shared" si="9"/>
        <v>2008</v>
      </c>
      <c r="AM29" s="117">
        <f t="shared" si="9"/>
        <v>2009</v>
      </c>
      <c r="AN29" s="117">
        <f t="shared" si="9"/>
        <v>2010</v>
      </c>
      <c r="AO29" s="117">
        <f t="shared" si="9"/>
        <v>2011</v>
      </c>
      <c r="AP29" s="117">
        <f t="shared" si="9"/>
        <v>2012</v>
      </c>
      <c r="AQ29" s="117">
        <f t="shared" si="9"/>
        <v>2013</v>
      </c>
      <c r="AR29" s="117">
        <f t="shared" si="9"/>
        <v>2014</v>
      </c>
      <c r="AS29" s="117">
        <f t="shared" si="9"/>
        <v>2015</v>
      </c>
      <c r="AT29" s="117">
        <f t="shared" si="9"/>
        <v>2016</v>
      </c>
      <c r="AU29" s="46">
        <f t="shared" si="9"/>
        <v>2017</v>
      </c>
      <c r="AV29" s="117">
        <f t="shared" si="9"/>
        <v>2018</v>
      </c>
      <c r="AW29" s="117">
        <f t="shared" si="9"/>
        <v>2019</v>
      </c>
      <c r="AX29" s="117">
        <f t="shared" si="9"/>
        <v>2020</v>
      </c>
      <c r="AY29" s="117">
        <f t="shared" si="9"/>
        <v>2021</v>
      </c>
      <c r="AZ29" s="117">
        <f t="shared" si="9"/>
        <v>2022</v>
      </c>
      <c r="BA29" s="117">
        <f t="shared" si="9"/>
        <v>2023</v>
      </c>
      <c r="BB29" s="117">
        <f t="shared" si="9"/>
        <v>2024</v>
      </c>
      <c r="BC29" s="117">
        <f t="shared" si="9"/>
        <v>2025</v>
      </c>
      <c r="BD29" s="140"/>
    </row>
    <row r="30" spans="2:56" ht="20" customHeight="1" thickTop="1" thickBot="1">
      <c r="B30" s="119" t="s">
        <v>15</v>
      </c>
      <c r="C30" s="120">
        <f>1/$A$1*'[1]4403Exp'!B$263</f>
        <v>2.02</v>
      </c>
      <c r="D30" s="121">
        <f>1/$A$1*'[1]4403Exp'!C$263</f>
        <v>1.5149999999999999</v>
      </c>
      <c r="E30" s="121">
        <f>1/$A$1*'[1]4403Exp'!D$263</f>
        <v>1.8000000000000003</v>
      </c>
      <c r="F30" s="121">
        <f>1/$A$1*'[1]4403Exp'!E$263</f>
        <v>2.0172232079999999</v>
      </c>
      <c r="G30" s="121">
        <f>1/$A$1*'[1]4403Exp'!F$263</f>
        <v>2.0121349999999998</v>
      </c>
      <c r="H30" s="121">
        <f>1/$A$1*'[1]4403Exp'!G$263</f>
        <v>2.27</v>
      </c>
      <c r="I30" s="121">
        <f>1/$A$1*'[1]4403Exp'!H$263</f>
        <v>2.653</v>
      </c>
      <c r="J30" s="121">
        <f>1/$A$1*'[1]4403Exp'!I$263</f>
        <v>2.8159999999999998</v>
      </c>
      <c r="K30" s="121">
        <f>1/$A$1*'[1]4403Exp'!J$263</f>
        <v>2.512</v>
      </c>
      <c r="L30" s="121">
        <f>1/$A$1*'[1]4403Exp'!K$263</f>
        <v>2.0670000000000002</v>
      </c>
      <c r="M30" s="121">
        <f>1/$A$1*'[1]4403Exp'!L$263</f>
        <v>2.9990000000000001</v>
      </c>
      <c r="N30" s="121">
        <f>1/$A$1*'[1]4403Exp'!M$263</f>
        <v>3.5260000000000002</v>
      </c>
      <c r="O30" s="121">
        <f>1/$A$1*'[1]4403Exp'!N$263</f>
        <v>3.1480000000000001</v>
      </c>
      <c r="P30" s="121">
        <f>1/$A$1*'[1]4403Exp'!O$263</f>
        <v>3.3170000000000002</v>
      </c>
      <c r="Q30" s="121">
        <f>1/$A$1*'[1]4403Exp'!P$263</f>
        <v>3.7930000000000001</v>
      </c>
      <c r="R30" s="121">
        <f>1/$A$1*'[1]4403Exp'!Q$263</f>
        <v>3.8679999999999999</v>
      </c>
      <c r="S30" s="121">
        <f>1/$A$1*'[1]4403Exp'!R$263</f>
        <v>3.6550000000000002</v>
      </c>
      <c r="T30" s="161">
        <f>1/$A$1*'[1]4403Exp'!S$263</f>
        <v>0</v>
      </c>
      <c r="U30" s="121">
        <f>1/$A$1*'[1]4403Exp'!T$263</f>
        <v>0</v>
      </c>
      <c r="V30" s="121">
        <f>1/$A$1*'[1]4403Exp'!U$263</f>
        <v>0</v>
      </c>
      <c r="W30" s="121">
        <f>1/$A$1*'[1]4403Exp'!V$263</f>
        <v>0</v>
      </c>
      <c r="X30" s="121">
        <f>1/$A$1*'[1]4403Exp'!W$263</f>
        <v>0</v>
      </c>
      <c r="Y30" s="121">
        <f>1/$A$1*'[1]4403Exp'!X$263</f>
        <v>0</v>
      </c>
      <c r="Z30" s="121">
        <f>1/$A$1*'[1]4403Exp'!Y$263</f>
        <v>0</v>
      </c>
      <c r="AA30" s="121">
        <f>1/$A$1*'[1]4403Exp'!Z$263</f>
        <v>0</v>
      </c>
      <c r="AB30" s="121">
        <f>1/$A$1*'[1]4403Exp'!AA$263</f>
        <v>0</v>
      </c>
      <c r="AC30" s="122"/>
      <c r="AD30" s="157">
        <f>'[1]4403Exp'!AB$263</f>
        <v>101.86874293333334</v>
      </c>
      <c r="AE30" s="123">
        <f>'[1]4403Exp'!AC$263</f>
        <v>70.183360153333325</v>
      </c>
      <c r="AF30" s="123">
        <f>'[1]4403Exp'!AD$263</f>
        <v>92.58937233333333</v>
      </c>
      <c r="AG30" s="123">
        <f>'[1]4403Exp'!AE$263</f>
        <v>104.18791033333332</v>
      </c>
      <c r="AH30" s="123">
        <f>'[1]4403Exp'!AF$263</f>
        <v>121.23642799999999</v>
      </c>
      <c r="AI30" s="123">
        <f>'[1]4403Exp'!AG$263</f>
        <v>130.13966103333334</v>
      </c>
      <c r="AJ30" s="123">
        <f>'[1]4403Exp'!AH$263</f>
        <v>160.98735616666664</v>
      </c>
      <c r="AK30" s="123">
        <f>'[1]4403Exp'!AI$263</f>
        <v>192.08090266666665</v>
      </c>
      <c r="AL30" s="123">
        <f>'[1]4403Exp'!AJ$263</f>
        <v>171.10206223333333</v>
      </c>
      <c r="AM30" s="123">
        <f>'[1]4403Exp'!AK$263</f>
        <v>160.03227033333332</v>
      </c>
      <c r="AN30" s="123">
        <f>'[1]4403Exp'!AL$263</f>
        <v>263.72137299999997</v>
      </c>
      <c r="AO30" s="123">
        <f>'[1]4403Exp'!AM$263</f>
        <v>312.78924326666669</v>
      </c>
      <c r="AP30" s="123">
        <f>'[1]4403Exp'!AN$263</f>
        <v>285.59094249999998</v>
      </c>
      <c r="AQ30" s="123">
        <f>'[1]4403Exp'!AO$263</f>
        <v>319.59439200000003</v>
      </c>
      <c r="AR30" s="123">
        <f>'[1]4403Exp'!AP$263</f>
        <v>385.84220416666665</v>
      </c>
      <c r="AS30" s="123">
        <f>'[1]4403Exp'!AQ$263</f>
        <v>373.99723050000006</v>
      </c>
      <c r="AT30" s="123">
        <f>'[1]4403Exp'!AR$263</f>
        <v>342.35592200000002</v>
      </c>
      <c r="AU30" s="111">
        <f>'[1]4403Exp'!AS$263</f>
        <v>0</v>
      </c>
      <c r="AV30" s="123">
        <f>'[1]4403Exp'!AT$263</f>
        <v>0</v>
      </c>
      <c r="AW30" s="123">
        <f>'[1]4403Exp'!AU$263</f>
        <v>0</v>
      </c>
      <c r="AX30" s="123">
        <f>'[1]4403Exp'!AV$263</f>
        <v>0</v>
      </c>
      <c r="AY30" s="123">
        <f>'[1]4403Exp'!AW$263</f>
        <v>0</v>
      </c>
      <c r="AZ30" s="123">
        <f>'[1]4403Exp'!AX$263</f>
        <v>0</v>
      </c>
      <c r="BA30" s="123">
        <f>'[1]4403Exp'!AY$263</f>
        <v>0</v>
      </c>
      <c r="BB30" s="123">
        <f>'[1]4403Exp'!AZ$263</f>
        <v>0</v>
      </c>
      <c r="BC30" s="123">
        <f>'[1]4403Exp'!BA$263</f>
        <v>0</v>
      </c>
      <c r="BD30" s="140"/>
    </row>
    <row r="31" spans="2:56" ht="13" thickTop="1">
      <c r="B31" s="124" t="s">
        <v>88</v>
      </c>
      <c r="AD31" s="66"/>
      <c r="AE31" s="66"/>
      <c r="AF31" s="66"/>
      <c r="AG31" s="66"/>
      <c r="AH31" s="66"/>
      <c r="AI31" s="66"/>
      <c r="AJ31" s="66"/>
      <c r="AK31" s="66"/>
      <c r="AL31" s="66"/>
      <c r="AM31" s="66"/>
      <c r="AN31" s="66"/>
      <c r="AO31" s="66"/>
      <c r="AP31" s="66"/>
      <c r="AQ31" s="66"/>
      <c r="AR31" s="66"/>
      <c r="AS31" s="66"/>
      <c r="AT31" s="66"/>
      <c r="AU31" s="168"/>
      <c r="AV31" s="66"/>
      <c r="AW31" s="66"/>
      <c r="AX31" s="66"/>
      <c r="AY31" s="66"/>
      <c r="AZ31" s="66"/>
      <c r="BA31" s="66"/>
      <c r="BB31" s="66"/>
      <c r="BC31" s="66"/>
    </row>
    <row r="32" spans="2:56">
      <c r="L32" s="159">
        <v>2</v>
      </c>
      <c r="M32" s="159">
        <v>2.8</v>
      </c>
      <c r="N32" s="159">
        <v>3.4</v>
      </c>
      <c r="O32" s="159">
        <v>2.9</v>
      </c>
      <c r="P32" s="159">
        <v>3.1</v>
      </c>
      <c r="Q32" s="159">
        <v>3.6</v>
      </c>
      <c r="R32" s="159">
        <v>3.6</v>
      </c>
      <c r="S32" s="159">
        <v>3.4</v>
      </c>
      <c r="AD32" s="107"/>
      <c r="AE32" s="107"/>
      <c r="AF32" s="107"/>
      <c r="AG32" s="107"/>
      <c r="AH32" s="107"/>
      <c r="AI32" s="107"/>
      <c r="AJ32" s="107"/>
      <c r="AK32" s="107"/>
      <c r="AL32" s="107"/>
      <c r="AM32" s="107"/>
      <c r="AN32" s="107"/>
      <c r="AO32" s="107"/>
      <c r="AP32" s="107"/>
      <c r="AQ32" s="107"/>
      <c r="AR32" s="107"/>
      <c r="AS32" s="107"/>
      <c r="AT32" s="107"/>
      <c r="AU32" s="169"/>
      <c r="AV32" s="107"/>
      <c r="AW32" s="107"/>
      <c r="AX32" s="107"/>
      <c r="AY32" s="107"/>
      <c r="AZ32" s="107"/>
      <c r="BA32" s="107"/>
      <c r="BB32" s="107"/>
      <c r="BC32" s="107"/>
    </row>
    <row r="33" spans="30:55">
      <c r="AD33" s="107"/>
      <c r="AE33" s="107"/>
      <c r="AF33" s="107"/>
      <c r="AG33" s="107"/>
      <c r="AH33" s="107"/>
      <c r="AI33" s="107"/>
      <c r="AJ33" s="107"/>
      <c r="AK33" s="107"/>
      <c r="AL33" s="107"/>
      <c r="AM33" s="107"/>
      <c r="AN33" s="107"/>
      <c r="AO33" s="107"/>
      <c r="AP33" s="107"/>
      <c r="AQ33" s="107"/>
      <c r="AR33" s="107"/>
      <c r="AS33" s="107"/>
      <c r="AT33" s="107"/>
      <c r="AU33" s="169"/>
      <c r="AV33" s="107"/>
      <c r="AW33" s="107"/>
      <c r="AX33" s="107"/>
      <c r="AY33" s="107"/>
      <c r="AZ33" s="107"/>
      <c r="BA33" s="107"/>
      <c r="BB33" s="107"/>
      <c r="BC33" s="107"/>
    </row>
    <row r="34" spans="30:55">
      <c r="AD34" s="158">
        <f>(AD6-AD30)/AVERAGE(C6,C30)</f>
        <v>81.79918524159676</v>
      </c>
      <c r="AE34" s="158">
        <f t="shared" ref="AE34:AT34" si="10">(AE6-AE30)/AVERAGE(D6,D30)</f>
        <v>70.176535067066084</v>
      </c>
      <c r="AF34" s="158">
        <f t="shared" si="10"/>
        <v>59.767987687032466</v>
      </c>
      <c r="AG34" s="158">
        <f t="shared" si="10"/>
        <v>65.173062268952748</v>
      </c>
      <c r="AH34" s="158">
        <f t="shared" si="10"/>
        <v>94.288358638763611</v>
      </c>
      <c r="AI34" s="158">
        <f t="shared" si="10"/>
        <v>99.586903862019398</v>
      </c>
      <c r="AJ34" s="158">
        <f t="shared" si="10"/>
        <v>103.31337166891917</v>
      </c>
      <c r="AK34" s="158">
        <f t="shared" si="10"/>
        <v>118.90555274463172</v>
      </c>
      <c r="AL34" s="158">
        <f t="shared" si="10"/>
        <v>136.31749106764693</v>
      </c>
      <c r="AM34" s="158">
        <f t="shared" si="10"/>
        <v>91.017182568654917</v>
      </c>
      <c r="AN34" s="158">
        <f t="shared" si="10"/>
        <v>110.57318555020812</v>
      </c>
      <c r="AO34" s="158">
        <f t="shared" si="10"/>
        <v>124.00580721393965</v>
      </c>
      <c r="AP34" s="158">
        <f t="shared" si="10"/>
        <v>117.4488061565762</v>
      </c>
      <c r="AQ34" s="158">
        <f t="shared" si="10"/>
        <v>129.83649552522684</v>
      </c>
      <c r="AR34" s="158">
        <f t="shared" si="10"/>
        <v>150.11409941342603</v>
      </c>
      <c r="AS34" s="158">
        <f t="shared" si="10"/>
        <v>118.95645263907966</v>
      </c>
      <c r="AT34" s="158">
        <f t="shared" si="10"/>
        <v>97.488957222697607</v>
      </c>
      <c r="AU34" s="169"/>
      <c r="AV34" s="107"/>
      <c r="AW34" s="107"/>
      <c r="AX34" s="107"/>
      <c r="AY34" s="107"/>
      <c r="AZ34" s="107"/>
      <c r="BA34" s="107"/>
      <c r="BB34" s="107"/>
      <c r="BC34" s="107"/>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sheetData>
  <mergeCells count="12">
    <mergeCell ref="C2:BC2"/>
    <mergeCell ref="AD3:BC3"/>
    <mergeCell ref="AD4:BC4"/>
    <mergeCell ref="C26:BC26"/>
    <mergeCell ref="AD28:BC28"/>
    <mergeCell ref="C27:AB27"/>
    <mergeCell ref="C28:AB28"/>
    <mergeCell ref="B3:B5"/>
    <mergeCell ref="B27:B29"/>
    <mergeCell ref="C3:AB3"/>
    <mergeCell ref="C4:AB4"/>
    <mergeCell ref="AD27:BC27"/>
  </mergeCells>
  <phoneticPr fontId="1"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D39"/>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48" width="5.7265625" style="67" customWidth="1"/>
    <col min="49" max="55" width="5.7265625" style="67" hidden="1" customWidth="1"/>
  </cols>
  <sheetData>
    <row r="1" spans="1:56" ht="9" customHeight="1" thickBot="1">
      <c r="A1" s="20">
        <f>[2]RWE!$A$7</f>
        <v>1.82</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22" t="s">
        <v>19</v>
      </c>
      <c r="D3" s="223"/>
      <c r="E3" s="223"/>
      <c r="F3" s="223"/>
      <c r="G3" s="223"/>
      <c r="H3" s="223"/>
      <c r="I3" s="223"/>
      <c r="J3" s="223"/>
      <c r="K3" s="223"/>
      <c r="L3" s="223"/>
      <c r="M3" s="223"/>
      <c r="N3" s="223"/>
      <c r="O3" s="223"/>
      <c r="P3" s="223"/>
      <c r="Q3" s="223"/>
      <c r="R3" s="223"/>
      <c r="S3" s="223"/>
      <c r="T3" s="223"/>
      <c r="U3" s="223"/>
      <c r="V3" s="223"/>
      <c r="W3" s="223"/>
      <c r="X3" s="223"/>
      <c r="Y3" s="223"/>
      <c r="Z3" s="223"/>
      <c r="AA3" s="223"/>
      <c r="AB3" s="224"/>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4</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0"/>
    </row>
    <row r="6" spans="1:56" ht="20" customHeight="1" thickTop="1" thickBot="1">
      <c r="B6" s="43" t="s">
        <v>15</v>
      </c>
      <c r="C6" s="49">
        <f>1/$A$1*'[1]4407Exp'!BC$263</f>
        <v>2.5457738999999993E-2</v>
      </c>
      <c r="D6" s="50">
        <f>1/$A$1*'[1]4407Exp'!BC$263</f>
        <v>2.5457738999999993E-2</v>
      </c>
      <c r="E6" s="50">
        <f>1/$A$1*'[1]4407Exp'!BD$263</f>
        <v>3.0919466249999993E-2</v>
      </c>
      <c r="F6" s="50">
        <f>1/$A$1*'[1]4407Exp'!BE$263</f>
        <v>2.9476579632258061E-2</v>
      </c>
      <c r="G6" s="50">
        <f>1/$A$1*'[1]4407Exp'!BF$263</f>
        <v>4.380152926451613E-2</v>
      </c>
      <c r="H6" s="50">
        <f>1/$A$1*'[1]4407Exp'!BG$263</f>
        <v>4.7884116387096762E-2</v>
      </c>
      <c r="I6" s="50">
        <f>1/$A$1*'[1]4407Exp'!BH$263</f>
        <v>4.8483515662820074E-2</v>
      </c>
      <c r="J6" s="50">
        <f>1/$A$1*'[1]4407Exp'!BI$263</f>
        <v>4.760577742334194E-2</v>
      </c>
      <c r="K6" s="50">
        <f>1/$A$1*'[1]4407Exp'!BJ$263</f>
        <v>4.3383949575922794E-2</v>
      </c>
      <c r="L6" s="50">
        <f>1/$A$1*'[1]4407Exp'!BK$263</f>
        <v>2.8230304266666662E-2</v>
      </c>
      <c r="M6" s="50">
        <f>1/$A$1*'[1]4407Exp'!BL$263</f>
        <v>2.6844187666666665E-2</v>
      </c>
      <c r="N6" s="50">
        <f>1/$A$1*'[1]4407Exp'!BM$263</f>
        <v>3.2877996400000005E-2</v>
      </c>
      <c r="O6" s="50">
        <f>1/$A$1*'[1]4407Exp'!BN$263</f>
        <v>2.0945958426666664E-2</v>
      </c>
      <c r="P6" s="50">
        <f>1/$A$1*'[1]4407Exp'!BO$263</f>
        <v>3.51824883111111E-2</v>
      </c>
      <c r="Q6" s="50">
        <f>1/$A$1*'[1]4407Exp'!BP$263</f>
        <v>2.7079756093520764E-2</v>
      </c>
      <c r="R6" s="50">
        <f>1/$A$1*'[1]4407Exp'!BQ$263</f>
        <v>3.0429725164317415E-2</v>
      </c>
      <c r="S6" s="50">
        <f>1/$A$1*'[1]4407Exp'!BR$263</f>
        <v>3.3441091254199681E-2</v>
      </c>
      <c r="T6" s="50">
        <f>1/$A$1*'[1]4407Exp'!BS$263</f>
        <v>3.1765161777306768E-2</v>
      </c>
      <c r="U6" s="163">
        <f>1/$A$1*'[1]4407Exp'!BT$263</f>
        <v>9.5984087725274701E-3</v>
      </c>
      <c r="V6" s="50">
        <f>1/$A$1*'[1]4407Exp'!BU$263</f>
        <v>6.7479999999999998E-5</v>
      </c>
      <c r="W6" s="50">
        <f>1/$A$1*'[1]4407Exp'!BV$263</f>
        <v>6.7479999999999998E-5</v>
      </c>
      <c r="X6" s="50">
        <f>1/$A$1*'[1]4407Exp'!BW$263</f>
        <v>6.7479999999999998E-5</v>
      </c>
      <c r="Y6" s="50">
        <f>1/$A$1*'[1]4407Exp'!BX$263</f>
        <v>6.7479999999999998E-5</v>
      </c>
      <c r="Z6" s="50">
        <f>1/$A$1*'[1]4407Exp'!BY$263</f>
        <v>6.7479999999999998E-5</v>
      </c>
      <c r="AA6" s="50">
        <f>1/$A$1*'[1]4407Exp'!BZ$263</f>
        <v>6.7479999999999998E-5</v>
      </c>
      <c r="AB6" s="50">
        <f>1/$A$1*'[1]4407Exp'!CA$263</f>
        <v>6.7479999999999998E-5</v>
      </c>
      <c r="AC6" s="51"/>
      <c r="AD6" s="90">
        <f>'[1]4407Exp'!CB$263</f>
        <v>10.956551198465863</v>
      </c>
      <c r="AE6" s="91">
        <f>'[1]4407Exp'!CC$263</f>
        <v>11.358522474848673</v>
      </c>
      <c r="AF6" s="91">
        <f>'[1]4407Exp'!CD$263</f>
        <v>11.535414570219617</v>
      </c>
      <c r="AG6" s="91">
        <f>'[1]4407Exp'!CE$263</f>
        <v>14.476812482561197</v>
      </c>
      <c r="AH6" s="91">
        <f>'[1]4407Exp'!CF$263</f>
        <v>16.39072694845418</v>
      </c>
      <c r="AI6" s="91">
        <f>'[1]4407Exp'!CG$263</f>
        <v>19.462656717287974</v>
      </c>
      <c r="AJ6" s="91">
        <f>'[1]4407Exp'!CH$263</f>
        <v>22.028785222135173</v>
      </c>
      <c r="AK6" s="91">
        <f>'[1]4407Exp'!CI$263</f>
        <v>23.07612246169429</v>
      </c>
      <c r="AL6" s="91">
        <f>'[1]4407Exp'!CJ$263</f>
        <v>22.372673899682258</v>
      </c>
      <c r="AM6" s="91">
        <f>'[1]4407Exp'!CK$263</f>
        <v>17.048473615669568</v>
      </c>
      <c r="AN6" s="91">
        <f>'[1]4407Exp'!CL$263</f>
        <v>16.852459144839603</v>
      </c>
      <c r="AO6" s="91">
        <f>'[1]4407Exp'!CM$263</f>
        <v>18.165675053409419</v>
      </c>
      <c r="AP6" s="91">
        <f>'[1]4407Exp'!CN$263</f>
        <v>14.410305769247463</v>
      </c>
      <c r="AQ6" s="91">
        <f>'[1]4407Exp'!CO$263</f>
        <v>16.492684301724708</v>
      </c>
      <c r="AR6" s="91">
        <f>'[1]4407Exp'!CP$263</f>
        <v>12.034119758197768</v>
      </c>
      <c r="AS6" s="91">
        <f>'[1]4407Exp'!CQ$263</f>
        <v>11.982981265844028</v>
      </c>
      <c r="AT6" s="91">
        <f>'[1]4407Exp'!CR$263</f>
        <v>12.289918259482082</v>
      </c>
      <c r="AU6" s="91">
        <f>'[1]4407Exp'!CS$263</f>
        <v>10.944002487018428</v>
      </c>
      <c r="AV6" s="170">
        <f>'[1]4407Exp'!CT$263</f>
        <v>5.5692243886066466</v>
      </c>
      <c r="AW6" s="91">
        <f>'[1]4407Exp'!CU$263</f>
        <v>0</v>
      </c>
      <c r="AX6" s="91">
        <f>'[1]4407Exp'!CV$263</f>
        <v>0</v>
      </c>
      <c r="AY6" s="91">
        <f>'[1]4407Exp'!CW$263</f>
        <v>0</v>
      </c>
      <c r="AZ6" s="91">
        <f>'[1]4407Exp'!CX$263</f>
        <v>0</v>
      </c>
      <c r="BA6" s="91">
        <f>'[1]4407Exp'!CY$263</f>
        <v>0</v>
      </c>
      <c r="BB6" s="91">
        <f>'[1]4407Exp'!CZ$263</f>
        <v>0</v>
      </c>
      <c r="BC6" s="91">
        <f>'[1]4407Exp'!DA$263</f>
        <v>0</v>
      </c>
      <c r="BD6" s="146"/>
    </row>
    <row r="7" spans="1:56" ht="17.149999999999999" customHeight="1" thickTop="1">
      <c r="B7" s="72" t="s">
        <v>55</v>
      </c>
      <c r="C7" s="73">
        <f>1/$A$1*'[1]4407Exp'!BC$266</f>
        <v>2.3999999999999997E-5</v>
      </c>
      <c r="D7" s="74">
        <f>1/$A$1*'[1]4407Exp'!BC$266</f>
        <v>2.3999999999999997E-5</v>
      </c>
      <c r="E7" s="74">
        <f>1/$A$1*'[1]4407Exp'!BD$266</f>
        <v>3.9200000000000004E-5</v>
      </c>
      <c r="F7" s="74">
        <f>1/$A$1*'[1]4407Exp'!BE$266</f>
        <v>2.5199999999999996E-5</v>
      </c>
      <c r="G7" s="74">
        <f>1/$A$1*'[1]4407Exp'!BF$266</f>
        <v>0</v>
      </c>
      <c r="H7" s="74">
        <f>1/$A$1*'[1]4407Exp'!BG$266</f>
        <v>4.5499999999999995E-4</v>
      </c>
      <c r="I7" s="74">
        <f>1/$A$1*'[1]4407Exp'!BH$266</f>
        <v>2.9999999999999997E-6</v>
      </c>
      <c r="J7" s="74">
        <f>1/$A$1*'[1]4407Exp'!BI$266</f>
        <v>0</v>
      </c>
      <c r="K7" s="74">
        <f>1/$A$1*'[1]4407Exp'!BJ$266</f>
        <v>0</v>
      </c>
      <c r="L7" s="74">
        <f>1/$A$1*'[1]4407Exp'!BK$266</f>
        <v>0</v>
      </c>
      <c r="M7" s="74">
        <f>1/$A$1*'[1]4407Exp'!BL$266</f>
        <v>0</v>
      </c>
      <c r="N7" s="74">
        <f>1/$A$1*'[1]4407Exp'!BM$266</f>
        <v>0</v>
      </c>
      <c r="O7" s="74">
        <f>1/$A$1*'[1]4407Exp'!BN$266</f>
        <v>0</v>
      </c>
      <c r="P7" s="74">
        <f>1/$A$1*'[1]4407Exp'!BO$266</f>
        <v>0</v>
      </c>
      <c r="Q7" s="74">
        <f>1/$A$1*'[1]4407Exp'!BP$266</f>
        <v>0</v>
      </c>
      <c r="R7" s="74">
        <f>1/$A$1*'[1]4407Exp'!BQ$266</f>
        <v>0</v>
      </c>
      <c r="S7" s="74">
        <f>1/$A$1*'[1]4407Exp'!BR$266</f>
        <v>0</v>
      </c>
      <c r="T7" s="74">
        <f>1/$A$1*'[1]4407Exp'!BS$266</f>
        <v>0</v>
      </c>
      <c r="U7" s="74">
        <f>1/$A$1*'[1]4407Exp'!BT$266</f>
        <v>0</v>
      </c>
      <c r="V7" s="74">
        <f>1/$A$1*'[1]4407Exp'!BU$266</f>
        <v>0</v>
      </c>
      <c r="W7" s="74">
        <f>1/$A$1*'[1]4407Exp'!BV$266</f>
        <v>0</v>
      </c>
      <c r="X7" s="74">
        <f>1/$A$1*'[1]4407Exp'!BW$266</f>
        <v>0</v>
      </c>
      <c r="Y7" s="74">
        <f>1/$A$1*'[1]4407Exp'!BX$266</f>
        <v>0</v>
      </c>
      <c r="Z7" s="74">
        <f>1/$A$1*'[1]4407Exp'!BY$266</f>
        <v>0</v>
      </c>
      <c r="AA7" s="74">
        <f>1/$A$1*'[1]4407Exp'!BZ$266</f>
        <v>0</v>
      </c>
      <c r="AB7" s="74">
        <f>1/$A$1*'[1]4407Exp'!CA$266</f>
        <v>0</v>
      </c>
      <c r="AC7" s="137"/>
      <c r="AD7" s="92">
        <f>'[1]4407Exp'!CB$266</f>
        <v>0</v>
      </c>
      <c r="AE7" s="93">
        <f>'[1]4407Exp'!CC$266</f>
        <v>1.034E-3</v>
      </c>
      <c r="AF7" s="93">
        <f>'[1]4407Exp'!CD$266</f>
        <v>2.3356999999999999E-2</v>
      </c>
      <c r="AG7" s="93">
        <f>'[1]4407Exp'!CE$266</f>
        <v>9.9469999999999992E-3</v>
      </c>
      <c r="AH7" s="93">
        <f>'[1]4407Exp'!CF$266</f>
        <v>0</v>
      </c>
      <c r="AI7" s="93">
        <f>'[1]4407Exp'!CG$266</f>
        <v>9.0118999999999991E-2</v>
      </c>
      <c r="AJ7" s="93">
        <f>'[1]4407Exp'!CH$266</f>
        <v>2.48E-3</v>
      </c>
      <c r="AK7" s="93">
        <f>'[1]4407Exp'!CI$266</f>
        <v>0</v>
      </c>
      <c r="AL7" s="93">
        <f>'[1]4407Exp'!CJ$266</f>
        <v>0</v>
      </c>
      <c r="AM7" s="93">
        <f>'[1]4407Exp'!CK$266</f>
        <v>0</v>
      </c>
      <c r="AN7" s="93">
        <f>'[1]4407Exp'!CL$266</f>
        <v>0</v>
      </c>
      <c r="AO7" s="93">
        <f>'[1]4407Exp'!CM$266</f>
        <v>0</v>
      </c>
      <c r="AP7" s="93">
        <f>'[1]4407Exp'!CN$266</f>
        <v>0</v>
      </c>
      <c r="AQ7" s="93">
        <f>'[1]4407Exp'!CO$266</f>
        <v>0</v>
      </c>
      <c r="AR7" s="93">
        <f>'[1]4407Exp'!CP$266</f>
        <v>0</v>
      </c>
      <c r="AS7" s="93">
        <f>'[1]4407Exp'!CQ$266</f>
        <v>0</v>
      </c>
      <c r="AT7" s="93">
        <f>'[1]4407Exp'!CR$266</f>
        <v>0</v>
      </c>
      <c r="AU7" s="93">
        <f>'[1]4407Exp'!CS$266</f>
        <v>0</v>
      </c>
      <c r="AV7" s="93">
        <f>'[1]4407Exp'!CT$266</f>
        <v>0</v>
      </c>
      <c r="AW7" s="93">
        <f>'[1]4407Exp'!CU$266</f>
        <v>0</v>
      </c>
      <c r="AX7" s="93">
        <f>'[1]4407Exp'!CV$266</f>
        <v>0</v>
      </c>
      <c r="AY7" s="93">
        <f>'[1]4407Exp'!CW$266</f>
        <v>0</v>
      </c>
      <c r="AZ7" s="93">
        <f>'[1]4407Exp'!CX$266</f>
        <v>0</v>
      </c>
      <c r="BA7" s="93">
        <f>'[1]4407Exp'!CY$266</f>
        <v>0</v>
      </c>
      <c r="BB7" s="93">
        <f>'[1]4407Exp'!CZ$266</f>
        <v>0</v>
      </c>
      <c r="BC7" s="93">
        <f>'[1]4407Exp'!DA$266</f>
        <v>0</v>
      </c>
      <c r="BD7" s="146"/>
    </row>
    <row r="8" spans="1:56" ht="17.149999999999999" customHeight="1">
      <c r="B8" s="75" t="s">
        <v>56</v>
      </c>
      <c r="C8" s="76">
        <f>1/$A$1*'[1]4407Exp'!BC$268</f>
        <v>5.589999999999999E-5</v>
      </c>
      <c r="D8" s="77">
        <f>1/$A$1*'[1]4407Exp'!BC$268</f>
        <v>5.589999999999999E-5</v>
      </c>
      <c r="E8" s="77">
        <f>1/$A$1*'[1]4407Exp'!BD$268</f>
        <v>5.1751999999999995E-5</v>
      </c>
      <c r="F8" s="77">
        <f>1/$A$1*'[1]4407Exp'!BE$268</f>
        <v>5.4550000000000005E-5</v>
      </c>
      <c r="G8" s="77">
        <f>1/$A$1*'[1]4407Exp'!BF$268</f>
        <v>2.0699999999999997E-6</v>
      </c>
      <c r="H8" s="77">
        <f>1/$A$1*'[1]4407Exp'!BG$268</f>
        <v>4.2999999999999995E-5</v>
      </c>
      <c r="I8" s="77">
        <f>1/$A$1*'[1]4407Exp'!BH$268</f>
        <v>7.9161999999999999E-5</v>
      </c>
      <c r="J8" s="77">
        <f>1/$A$1*'[1]4407Exp'!BI$268</f>
        <v>2.8200000000000002E-4</v>
      </c>
      <c r="K8" s="77">
        <f>1/$A$1*'[1]4407Exp'!BJ$268</f>
        <v>2.9429999999999994E-3</v>
      </c>
      <c r="L8" s="77">
        <f>1/$A$1*'[1]4407Exp'!BK$268</f>
        <v>1.2440000000000001E-3</v>
      </c>
      <c r="M8" s="77">
        <f>1/$A$1*'[1]4407Exp'!BL$268</f>
        <v>1.1799999999999998E-4</v>
      </c>
      <c r="N8" s="77">
        <f>1/$A$1*'[1]4407Exp'!BM$268</f>
        <v>9.279999999999999E-4</v>
      </c>
      <c r="O8" s="77">
        <f>1/$A$1*'[1]4407Exp'!BN$268</f>
        <v>4.3019999999999994E-3</v>
      </c>
      <c r="P8" s="77">
        <f>1/$A$1*'[1]4407Exp'!BO$268</f>
        <v>1.9119999999999999E-3</v>
      </c>
      <c r="Q8" s="77">
        <f>1/$A$1*'[1]4407Exp'!BP$268</f>
        <v>2.1999999999999996E-5</v>
      </c>
      <c r="R8" s="77">
        <f>1/$A$1*'[1]4407Exp'!BQ$268</f>
        <v>0</v>
      </c>
      <c r="S8" s="77">
        <f>1/$A$1*'[1]4407Exp'!BR$268</f>
        <v>7.6999999999999988E-5</v>
      </c>
      <c r="T8" s="77">
        <f>1/$A$1*'[1]4407Exp'!BS$268</f>
        <v>6.4399999999999982E-4</v>
      </c>
      <c r="U8" s="77">
        <f>1/$A$1*'[1]4407Exp'!BT$268</f>
        <v>1.8099999999999993E-4</v>
      </c>
      <c r="V8" s="77">
        <f>1/$A$1*'[1]4407Exp'!BU$268</f>
        <v>0</v>
      </c>
      <c r="W8" s="77">
        <f>1/$A$1*'[1]4407Exp'!BV$268</f>
        <v>0</v>
      </c>
      <c r="X8" s="77">
        <f>1/$A$1*'[1]4407Exp'!BW$268</f>
        <v>0</v>
      </c>
      <c r="Y8" s="77">
        <f>1/$A$1*'[1]4407Exp'!BX$268</f>
        <v>0</v>
      </c>
      <c r="Z8" s="77">
        <f>1/$A$1*'[1]4407Exp'!BY$268</f>
        <v>0</v>
      </c>
      <c r="AA8" s="77">
        <f>1/$A$1*'[1]4407Exp'!BZ$268</f>
        <v>0</v>
      </c>
      <c r="AB8" s="77">
        <f>1/$A$1*'[1]4407Exp'!CA$268</f>
        <v>0</v>
      </c>
      <c r="AC8" s="137"/>
      <c r="AD8" s="94">
        <f>'[1]4407Exp'!CB$268</f>
        <v>1.702E-2</v>
      </c>
      <c r="AE8" s="95">
        <f>'[1]4407Exp'!CC$268</f>
        <v>6.4612000000000003E-2</v>
      </c>
      <c r="AF8" s="95">
        <f>'[1]4407Exp'!CD$268</f>
        <v>3.1376000000000001E-2</v>
      </c>
      <c r="AG8" s="95">
        <f>'[1]4407Exp'!CE$268</f>
        <v>2.7274999999999997E-2</v>
      </c>
      <c r="AH8" s="95">
        <f>'[1]4407Exp'!CF$268</f>
        <v>1.0349999999999999E-3</v>
      </c>
      <c r="AI8" s="95">
        <f>'[1]4407Exp'!CG$268</f>
        <v>3.2875999999999996E-2</v>
      </c>
      <c r="AJ8" s="95">
        <f>'[1]4407Exp'!CH$268</f>
        <v>3.5581000000000002E-2</v>
      </c>
      <c r="AK8" s="95">
        <f>'[1]4407Exp'!CI$268</f>
        <v>0.18592299999999998</v>
      </c>
      <c r="AL8" s="95">
        <f>'[1]4407Exp'!CJ$268</f>
        <v>0.67274899999999993</v>
      </c>
      <c r="AM8" s="95">
        <f>'[1]4407Exp'!CK$268</f>
        <v>0.760938</v>
      </c>
      <c r="AN8" s="95">
        <f>'[1]4407Exp'!CL$268</f>
        <v>0.144099</v>
      </c>
      <c r="AO8" s="95">
        <f>'[1]4407Exp'!CM$268</f>
        <v>1.253196</v>
      </c>
      <c r="AP8" s="95">
        <f>'[1]4407Exp'!CN$268</f>
        <v>3.741695</v>
      </c>
      <c r="AQ8" s="95">
        <f>'[1]4407Exp'!CO$268</f>
        <v>1.7055749999999998</v>
      </c>
      <c r="AR8" s="95">
        <f>'[1]4407Exp'!CP$268</f>
        <v>2.0039999999999999E-2</v>
      </c>
      <c r="AS8" s="95">
        <f>'[1]4407Exp'!CQ$268</f>
        <v>0</v>
      </c>
      <c r="AT8" s="95">
        <f>'[1]4407Exp'!CR$268</f>
        <v>3.6749999999999998E-2</v>
      </c>
      <c r="AU8" s="95">
        <f>'[1]4407Exp'!CS$268</f>
        <v>0.23418</v>
      </c>
      <c r="AV8" s="95">
        <f>'[1]4407Exp'!CT$268</f>
        <v>0.11208699999999999</v>
      </c>
      <c r="AW8" s="95">
        <f>'[1]4407Exp'!CU$268</f>
        <v>0</v>
      </c>
      <c r="AX8" s="95">
        <f>'[1]4407Exp'!CV$268</f>
        <v>0</v>
      </c>
      <c r="AY8" s="95">
        <f>'[1]4407Exp'!CW$268</f>
        <v>0</v>
      </c>
      <c r="AZ8" s="95">
        <f>'[1]4407Exp'!CX$268</f>
        <v>0</v>
      </c>
      <c r="BA8" s="95">
        <f>'[1]4407Exp'!CY$268</f>
        <v>0</v>
      </c>
      <c r="BB8" s="95">
        <f>'[1]4407Exp'!CZ$268</f>
        <v>0</v>
      </c>
      <c r="BC8" s="95">
        <f>'[1]4407Exp'!DA$268</f>
        <v>0</v>
      </c>
      <c r="BD8" s="146"/>
    </row>
    <row r="9" spans="1:56" ht="17.149999999999999" customHeight="1">
      <c r="B9" s="75" t="s">
        <v>57</v>
      </c>
      <c r="C9" s="76">
        <f>1/$A$1*'[1]4407Exp'!BC$269</f>
        <v>0</v>
      </c>
      <c r="D9" s="77">
        <f>1/$A$1*'[1]4407Exp'!BC$269</f>
        <v>0</v>
      </c>
      <c r="E9" s="77">
        <f>1/$A$1*'[1]4407Exp'!BD$269</f>
        <v>0</v>
      </c>
      <c r="F9" s="77">
        <f>1/$A$1*'[1]4407Exp'!BE$269</f>
        <v>0</v>
      </c>
      <c r="G9" s="77">
        <f>1/$A$1*'[1]4407Exp'!BF$269</f>
        <v>0</v>
      </c>
      <c r="H9" s="77">
        <f>1/$A$1*'[1]4407Exp'!BG$269</f>
        <v>0</v>
      </c>
      <c r="I9" s="77">
        <f>1/$A$1*'[1]4407Exp'!BH$269</f>
        <v>0</v>
      </c>
      <c r="J9" s="77">
        <f>1/$A$1*'[1]4407Exp'!BI$269</f>
        <v>0</v>
      </c>
      <c r="K9" s="77">
        <f>1/$A$1*'[1]4407Exp'!BJ$269</f>
        <v>0</v>
      </c>
      <c r="L9" s="77">
        <f>1/$A$1*'[1]4407Exp'!BK$269</f>
        <v>0</v>
      </c>
      <c r="M9" s="77">
        <f>1/$A$1*'[1]4407Exp'!BL$269</f>
        <v>0</v>
      </c>
      <c r="N9" s="77">
        <f>1/$A$1*'[1]4407Exp'!BM$269</f>
        <v>0</v>
      </c>
      <c r="O9" s="77">
        <f>1/$A$1*'[1]4407Exp'!BN$269</f>
        <v>0</v>
      </c>
      <c r="P9" s="77">
        <f>1/$A$1*'[1]4407Exp'!BO$269</f>
        <v>0</v>
      </c>
      <c r="Q9" s="77">
        <f>1/$A$1*'[1]4407Exp'!BP$269</f>
        <v>0</v>
      </c>
      <c r="R9" s="77">
        <f>1/$A$1*'[1]4407Exp'!BQ$269</f>
        <v>0</v>
      </c>
      <c r="S9" s="77">
        <f>1/$A$1*'[1]4407Exp'!BR$269</f>
        <v>0</v>
      </c>
      <c r="T9" s="77">
        <f>1/$A$1*'[1]4407Exp'!BS$269</f>
        <v>0</v>
      </c>
      <c r="U9" s="77">
        <f>1/$A$1*'[1]4407Exp'!BT$269</f>
        <v>0</v>
      </c>
      <c r="V9" s="77">
        <f>1/$A$1*'[1]4407Exp'!BU$269</f>
        <v>0</v>
      </c>
      <c r="W9" s="77">
        <f>1/$A$1*'[1]4407Exp'!BV$269</f>
        <v>0</v>
      </c>
      <c r="X9" s="77">
        <f>1/$A$1*'[1]4407Exp'!BW$269</f>
        <v>0</v>
      </c>
      <c r="Y9" s="77">
        <f>1/$A$1*'[1]4407Exp'!BX$269</f>
        <v>0</v>
      </c>
      <c r="Z9" s="77">
        <f>1/$A$1*'[1]4407Exp'!BY$269</f>
        <v>0</v>
      </c>
      <c r="AA9" s="77">
        <f>1/$A$1*'[1]4407Exp'!BZ$269</f>
        <v>0</v>
      </c>
      <c r="AB9" s="77">
        <f>1/$A$1*'[1]4407Exp'!CA$269</f>
        <v>0</v>
      </c>
      <c r="AC9" s="137"/>
      <c r="AD9" s="94">
        <f>'[1]4407Exp'!CB$269</f>
        <v>0</v>
      </c>
      <c r="AE9" s="95">
        <f>'[1]4407Exp'!CC$269</f>
        <v>0</v>
      </c>
      <c r="AF9" s="95">
        <f>'[1]4407Exp'!CD$269</f>
        <v>0</v>
      </c>
      <c r="AG9" s="95">
        <f>'[1]4407Exp'!CE$269</f>
        <v>0</v>
      </c>
      <c r="AH9" s="95">
        <f>'[1]4407Exp'!CF$269</f>
        <v>0</v>
      </c>
      <c r="AI9" s="95">
        <f>'[1]4407Exp'!CG$269</f>
        <v>0</v>
      </c>
      <c r="AJ9" s="95">
        <f>'[1]4407Exp'!CH$269</f>
        <v>0</v>
      </c>
      <c r="AK9" s="95">
        <f>'[1]4407Exp'!CI$269</f>
        <v>0</v>
      </c>
      <c r="AL9" s="95">
        <f>'[1]4407Exp'!CJ$269</f>
        <v>0</v>
      </c>
      <c r="AM9" s="95">
        <f>'[1]4407Exp'!CK$269</f>
        <v>0</v>
      </c>
      <c r="AN9" s="95">
        <f>'[1]4407Exp'!CL$269</f>
        <v>0</v>
      </c>
      <c r="AO9" s="95">
        <f>'[1]4407Exp'!CM$269</f>
        <v>0</v>
      </c>
      <c r="AP9" s="95">
        <f>'[1]4407Exp'!CN$269</f>
        <v>0</v>
      </c>
      <c r="AQ9" s="95">
        <f>'[1]4407Exp'!CO$269</f>
        <v>0</v>
      </c>
      <c r="AR9" s="95">
        <f>'[1]4407Exp'!CP$269</f>
        <v>0</v>
      </c>
      <c r="AS9" s="95">
        <f>'[1]4407Exp'!CQ$269</f>
        <v>0</v>
      </c>
      <c r="AT9" s="95">
        <f>'[1]4407Exp'!CR$269</f>
        <v>0</v>
      </c>
      <c r="AU9" s="95">
        <f>'[1]4407Exp'!CS$269</f>
        <v>0</v>
      </c>
      <c r="AV9" s="95">
        <f>'[1]4407Exp'!CT$269</f>
        <v>0</v>
      </c>
      <c r="AW9" s="95">
        <f>'[1]4407Exp'!CU$269</f>
        <v>0</v>
      </c>
      <c r="AX9" s="95">
        <f>'[1]4407Exp'!CV$269</f>
        <v>0</v>
      </c>
      <c r="AY9" s="95">
        <f>'[1]4407Exp'!CW$269</f>
        <v>0</v>
      </c>
      <c r="AZ9" s="95">
        <f>'[1]4407Exp'!CX$269</f>
        <v>0</v>
      </c>
      <c r="BA9" s="95">
        <f>'[1]4407Exp'!CY$269</f>
        <v>0</v>
      </c>
      <c r="BB9" s="95">
        <f>'[1]4407Exp'!CZ$269</f>
        <v>0</v>
      </c>
      <c r="BC9" s="95">
        <f>'[1]4407Exp'!DA$269</f>
        <v>0</v>
      </c>
      <c r="BD9" s="146"/>
    </row>
    <row r="10" spans="1:56" ht="17.149999999999999" customHeight="1">
      <c r="B10" s="55" t="s">
        <v>52</v>
      </c>
      <c r="C10" s="56">
        <f>1/$A$1*'[1]4407Exp'!BC$267</f>
        <v>8.9078491999999999E-3</v>
      </c>
      <c r="D10" s="57">
        <f>1/$A$1*'[1]4407Exp'!BC$267</f>
        <v>8.9078491999999999E-3</v>
      </c>
      <c r="E10" s="57">
        <f>1/$A$1*'[1]4407Exp'!BD$267</f>
        <v>9.7316645999999986E-3</v>
      </c>
      <c r="F10" s="57">
        <f>1/$A$1*'[1]4407Exp'!BE$267</f>
        <v>9.3520100322580634E-3</v>
      </c>
      <c r="G10" s="57">
        <f>1/$A$1*'[1]4407Exp'!BF$267</f>
        <v>1.4951097064516129E-2</v>
      </c>
      <c r="H10" s="57">
        <f>1/$A$1*'[1]4407Exp'!BG$267</f>
        <v>2.1918135387096773E-2</v>
      </c>
      <c r="I10" s="57">
        <f>1/$A$1*'[1]4407Exp'!BH$267</f>
        <v>3.0517674662820068E-2</v>
      </c>
      <c r="J10" s="57">
        <f>1/$A$1*'[1]4407Exp'!BI$267</f>
        <v>3.1732177423341945E-2</v>
      </c>
      <c r="K10" s="57">
        <f>1/$A$1*'[1]4407Exp'!BJ$267</f>
        <v>2.6461483975922798E-2</v>
      </c>
      <c r="L10" s="57">
        <f>1/$A$1*'[1]4407Exp'!BK$267</f>
        <v>1.9817960533333328E-2</v>
      </c>
      <c r="M10" s="57">
        <f>1/$A$1*'[1]4407Exp'!BL$267</f>
        <v>1.9588725799999998E-2</v>
      </c>
      <c r="N10" s="57">
        <f>1/$A$1*'[1]4407Exp'!BM$267</f>
        <v>2.5049356399999997E-2</v>
      </c>
      <c r="O10" s="57">
        <f>1/$A$1*'[1]4407Exp'!BN$267</f>
        <v>1.2637038426666667E-2</v>
      </c>
      <c r="P10" s="57">
        <f>1/$A$1*'[1]4407Exp'!BO$267</f>
        <v>2.9787767199999999E-2</v>
      </c>
      <c r="Q10" s="57">
        <f>1/$A$1*'[1]4407Exp'!BP$267</f>
        <v>2.4237299426854098E-2</v>
      </c>
      <c r="R10" s="57">
        <f>1/$A$1*'[1]4407Exp'!BQ$267</f>
        <v>2.8412501439317412E-2</v>
      </c>
      <c r="S10" s="57">
        <f>1/$A$1*'[1]4407Exp'!BR$267</f>
        <v>3.009557725419968E-2</v>
      </c>
      <c r="T10" s="57">
        <f>1/$A$1*'[1]4407Exp'!BS$267</f>
        <v>2.9346336777306772E-2</v>
      </c>
      <c r="U10" s="57">
        <f>1/$A$1*'[1]4407Exp'!BT$267</f>
        <v>9.1479287725274704E-3</v>
      </c>
      <c r="V10" s="57">
        <f>1/$A$1*'[1]4407Exp'!BU$267</f>
        <v>0</v>
      </c>
      <c r="W10" s="57">
        <f>1/$A$1*'[1]4407Exp'!BV$267</f>
        <v>0</v>
      </c>
      <c r="X10" s="57">
        <f>1/$A$1*'[1]4407Exp'!BW$267</f>
        <v>0</v>
      </c>
      <c r="Y10" s="57">
        <f>1/$A$1*'[1]4407Exp'!BX$267</f>
        <v>0</v>
      </c>
      <c r="Z10" s="57">
        <f>1/$A$1*'[1]4407Exp'!BY$267</f>
        <v>0</v>
      </c>
      <c r="AA10" s="57">
        <f>1/$A$1*'[1]4407Exp'!BZ$267</f>
        <v>0</v>
      </c>
      <c r="AB10" s="57">
        <f>1/$A$1*'[1]4407Exp'!CA$267</f>
        <v>0</v>
      </c>
      <c r="AC10" s="137"/>
      <c r="AD10" s="96">
        <f>'[1]4407Exp'!CB$267</f>
        <v>3.5633307575988655</v>
      </c>
      <c r="AE10" s="97">
        <f>'[1]4407Exp'!CC$267</f>
        <v>3.6856069448486739</v>
      </c>
      <c r="AF10" s="97">
        <f>'[1]4407Exp'!CD$267</f>
        <v>2.6872495414196167</v>
      </c>
      <c r="AG10" s="97">
        <f>'[1]4407Exp'!CE$267</f>
        <v>3.587343450561197</v>
      </c>
      <c r="AH10" s="97">
        <f>'[1]4407Exp'!CF$267</f>
        <v>3.8408166139541802</v>
      </c>
      <c r="AI10" s="97">
        <f>'[1]4407Exp'!CG$267</f>
        <v>6.3517212691879736</v>
      </c>
      <c r="AJ10" s="97">
        <f>'[1]4407Exp'!CH$267</f>
        <v>12.047805332935166</v>
      </c>
      <c r="AK10" s="97">
        <f>'[1]4407Exp'!CI$267</f>
        <v>13.610968666694296</v>
      </c>
      <c r="AL10" s="97">
        <f>'[1]4407Exp'!CJ$267</f>
        <v>12.386039510082259</v>
      </c>
      <c r="AM10" s="97">
        <f>'[1]4407Exp'!CK$267</f>
        <v>10.899408929536236</v>
      </c>
      <c r="AN10" s="97">
        <f>'[1]4407Exp'!CL$267</f>
        <v>11.083969918272938</v>
      </c>
      <c r="AO10" s="97">
        <f>'[1]4407Exp'!CM$267</f>
        <v>10.887117485409421</v>
      </c>
      <c r="AP10" s="97">
        <f>'[1]4407Exp'!CN$267</f>
        <v>4.8060335276474673</v>
      </c>
      <c r="AQ10" s="97">
        <f>'[1]4407Exp'!CO$267</f>
        <v>10.032664083924706</v>
      </c>
      <c r="AR10" s="97">
        <f>'[1]4407Exp'!CP$267</f>
        <v>9.0954832391977689</v>
      </c>
      <c r="AS10" s="97">
        <f>'[1]4407Exp'!CQ$267</f>
        <v>9.8118650768440272</v>
      </c>
      <c r="AT10" s="97">
        <f>'[1]4407Exp'!CR$267</f>
        <v>8.8506353736820866</v>
      </c>
      <c r="AU10" s="97">
        <f>'[1]4407Exp'!CS$267</f>
        <v>8.5481542667184272</v>
      </c>
      <c r="AV10" s="97">
        <f>'[1]4407Exp'!CT$267</f>
        <v>5.1108527606066465</v>
      </c>
      <c r="AW10" s="97">
        <f>'[1]4407Exp'!CU$267</f>
        <v>0</v>
      </c>
      <c r="AX10" s="97">
        <f>'[1]4407Exp'!CV$267</f>
        <v>0</v>
      </c>
      <c r="AY10" s="97">
        <f>'[1]4407Exp'!CW$267</f>
        <v>0</v>
      </c>
      <c r="AZ10" s="97">
        <f>'[1]4407Exp'!CX$267</f>
        <v>0</v>
      </c>
      <c r="BA10" s="97">
        <f>'[1]4407Exp'!CY$267</f>
        <v>0</v>
      </c>
      <c r="BB10" s="97">
        <f>'[1]4407Exp'!CZ$267</f>
        <v>0</v>
      </c>
      <c r="BC10" s="97">
        <f>'[1]4407Exp'!DA$267</f>
        <v>0</v>
      </c>
      <c r="BD10" s="146"/>
    </row>
    <row r="11" spans="1:56">
      <c r="B11" s="58" t="s">
        <v>25</v>
      </c>
      <c r="C11" s="59">
        <f>1/$A$1*(SUM('[1]4407Exp'!BB$47:BC$47)+SUM('[1]4407Exp'!BB$105:BC$105))</f>
        <v>1.7089999999999998E-3</v>
      </c>
      <c r="D11" s="60">
        <f>1/$A$1*(SUM('[1]4407Exp'!BC$47:BC$47)+SUM('[1]4407Exp'!BC$105:BC$105))</f>
        <v>0</v>
      </c>
      <c r="E11" s="60">
        <f>1/$A$1*(SUM('[1]4407Exp'!BD$47:BD$47)+SUM('[1]4407Exp'!BD$105:BD$105))</f>
        <v>1.8259999999999997E-3</v>
      </c>
      <c r="F11" s="60">
        <f>1/$A$1*(SUM('[1]4407Exp'!BE$47:BE$47)+SUM('[1]4407Exp'!BE$105:BE$105))</f>
        <v>1.487E-3</v>
      </c>
      <c r="G11" s="60">
        <f>1/$A$1*(SUM('[1]4407Exp'!BF$47:BF$47)+SUM('[1]4407Exp'!BF$105:BF$105))</f>
        <v>9.0299999999999994E-4</v>
      </c>
      <c r="H11" s="60">
        <f>1/$A$1*(SUM('[1]4407Exp'!BG$47:BG$47)+SUM('[1]4407Exp'!BG$105:BG$105))</f>
        <v>1.4899999999999998E-3</v>
      </c>
      <c r="I11" s="60">
        <f>1/$A$1*(SUM('[1]4407Exp'!BH$47:BH$47)+SUM('[1]4407Exp'!BH$105:BH$105))</f>
        <v>6.9599999999999992E-3</v>
      </c>
      <c r="J11" s="60">
        <f>1/$A$1*(SUM('[1]4407Exp'!BI$47:BI$47)+SUM('[1]4407Exp'!BI$105:BI$105))</f>
        <v>5.3640500000000004E-3</v>
      </c>
      <c r="K11" s="60">
        <f>1/$A$1*(SUM('[1]4407Exp'!BJ$47:BJ$47)+SUM('[1]4407Exp'!BJ$105:BJ$105))</f>
        <v>4.6449999999999998E-3</v>
      </c>
      <c r="L11" s="60">
        <f>1/$A$1*(SUM('[1]4407Exp'!BK$47:BK$47)+SUM('[1]4407Exp'!BK$105:BK$105))</f>
        <v>6.4364033333333326E-3</v>
      </c>
      <c r="M11" s="60">
        <f>1/$A$1*(SUM('[1]4407Exp'!BL$47:BL$47)+SUM('[1]4407Exp'!BL$105:BL$105))</f>
        <v>6.6179999999999998E-3</v>
      </c>
      <c r="N11" s="60">
        <f>1/$A$1*(SUM('[1]4407Exp'!BM$47:BM$47)+SUM('[1]4407Exp'!BM$105:BM$105))</f>
        <v>5.4650000000000002E-3</v>
      </c>
      <c r="O11" s="60">
        <f>1/$A$1*(SUM('[1]4407Exp'!BN$47:BN$47)+SUM('[1]4407Exp'!BN$105:BN$105))</f>
        <v>2.6549666666666667E-3</v>
      </c>
      <c r="P11" s="60">
        <f>1/$A$1*(SUM('[1]4407Exp'!BO$47:BO$47)+SUM('[1]4407Exp'!BO$105:BO$105))</f>
        <v>4.8959999999999993E-3</v>
      </c>
      <c r="Q11" s="60">
        <f>1/$A$1*(SUM('[1]4407Exp'!BP$47:BP$47)+SUM('[1]4407Exp'!BP$105:BP$105))</f>
        <v>9.9038550268541019E-3</v>
      </c>
      <c r="R11" s="60">
        <f>1/$A$1*(SUM('[1]4407Exp'!BQ$47:BQ$47)+SUM('[1]4407Exp'!BQ$105:BQ$105))</f>
        <v>9.6431016393174127E-3</v>
      </c>
      <c r="S11" s="60">
        <f>1/$A$1*(SUM('[1]4407Exp'!BR$47:BR$47)+SUM('[1]4407Exp'!BR$105:BR$105))</f>
        <v>5.7196672541996833E-3</v>
      </c>
      <c r="T11" s="60">
        <f>1/$A$1*(SUM('[1]4407Exp'!BS$47:BS$47)+SUM('[1]4407Exp'!BS$105:BS$105))</f>
        <v>5.5480441465375428E-3</v>
      </c>
      <c r="U11" s="60">
        <f>1/$A$1*(SUM('[1]4407Exp'!BT$47:BT$47)+SUM('[1]4407Exp'!BT$105:BT$105))</f>
        <v>2.192627472527472E-3</v>
      </c>
      <c r="V11" s="60">
        <f>1/$A$1*(SUM('[1]4407Exp'!BU$47:BU$47)+SUM('[1]4407Exp'!BU$105:BU$105))</f>
        <v>0</v>
      </c>
      <c r="W11" s="60">
        <f>1/$A$1*(SUM('[1]4407Exp'!BV$47:BV$47)+SUM('[1]4407Exp'!BV$105:BV$105))</f>
        <v>0</v>
      </c>
      <c r="X11" s="60">
        <f>1/$A$1*(SUM('[1]4407Exp'!BW$47:BW$47)+SUM('[1]4407Exp'!BW$105:BW$105))</f>
        <v>0</v>
      </c>
      <c r="Y11" s="60">
        <f>1/$A$1*(SUM('[1]4407Exp'!BX$47:BX$47)+SUM('[1]4407Exp'!BX$105:BX$105))</f>
        <v>0</v>
      </c>
      <c r="Z11" s="60">
        <f>1/$A$1*(SUM('[1]4407Exp'!BY$47:BY$47)+SUM('[1]4407Exp'!BY$105:BY$105))</f>
        <v>0</v>
      </c>
      <c r="AA11" s="60">
        <f>1/$A$1*(SUM('[1]4407Exp'!BZ$47:BZ$47)+SUM('[1]4407Exp'!BZ$105:BZ$105))</f>
        <v>0</v>
      </c>
      <c r="AB11" s="60">
        <f>1/$A$1*(SUM('[1]4407Exp'!CA$47:CA$47)+SUM('[1]4407Exp'!CA$105:CA$105))</f>
        <v>0</v>
      </c>
      <c r="AC11" s="137"/>
      <c r="AD11" s="98">
        <f>(SUM('[1]4407Exp'!CB$47:CB$47)+SUM('[1]4407Exp'!CB$105:CB$105))</f>
        <v>0.405806</v>
      </c>
      <c r="AE11" s="99">
        <f>(SUM('[1]4407Exp'!CC$47:CC$47)+SUM('[1]4407Exp'!CC$105:CC$105))</f>
        <v>0</v>
      </c>
      <c r="AF11" s="99">
        <f>(SUM('[1]4407Exp'!CD$47:CD$47)+SUM('[1]4407Exp'!CD$105:CD$105))</f>
        <v>0.50875999999999999</v>
      </c>
      <c r="AG11" s="99">
        <f>(SUM('[1]4407Exp'!CE$47:CE$47)+SUM('[1]4407Exp'!CE$105:CE$105))</f>
        <v>0.54300000000000004</v>
      </c>
      <c r="AH11" s="99">
        <f>(SUM('[1]4407Exp'!CF$47:CF$47)+SUM('[1]4407Exp'!CF$105:CF$105))</f>
        <v>0.22900000000000001</v>
      </c>
      <c r="AI11" s="99">
        <f>(SUM('[1]4407Exp'!CG$47:CG$47)+SUM('[1]4407Exp'!CG$105:CG$105))</f>
        <v>0.65</v>
      </c>
      <c r="AJ11" s="99">
        <f>(SUM('[1]4407Exp'!CH$47:CH$47)+SUM('[1]4407Exp'!CH$105:CH$105))</f>
        <v>2.4294409999999997</v>
      </c>
      <c r="AK11" s="99">
        <f>(SUM('[1]4407Exp'!CI$47:CI$47)+SUM('[1]4407Exp'!CI$105:CI$105))</f>
        <v>2.2076340000000001</v>
      </c>
      <c r="AL11" s="99">
        <f>(SUM('[1]4407Exp'!CJ$47:CJ$47)+SUM('[1]4407Exp'!CJ$105:CJ$105))</f>
        <v>3.5817639999999997</v>
      </c>
      <c r="AM11" s="99">
        <f>(SUM('[1]4407Exp'!CK$47:CK$47)+SUM('[1]4407Exp'!CK$105:CK$105))</f>
        <v>5.5617830000000001</v>
      </c>
      <c r="AN11" s="99">
        <f>(SUM('[1]4407Exp'!CL$47:CL$47)+SUM('[1]4407Exp'!CL$105:CL$105))</f>
        <v>5.9365129999999997</v>
      </c>
      <c r="AO11" s="99">
        <f>(SUM('[1]4407Exp'!CM$47:CM$47)+SUM('[1]4407Exp'!CM$105:CM$105))</f>
        <v>3.6208990000000001</v>
      </c>
      <c r="AP11" s="99">
        <f>(SUM('[1]4407Exp'!CN$47:CN$47)+SUM('[1]4407Exp'!CN$105:CN$105))</f>
        <v>1.3094079999999999</v>
      </c>
      <c r="AQ11" s="99">
        <f>(SUM('[1]4407Exp'!CO$47:CO$47)+SUM('[1]4407Exp'!CO$105:CO$105))</f>
        <v>2.7711270000000008</v>
      </c>
      <c r="AR11" s="99">
        <f>(SUM('[1]4407Exp'!CP$47:CP$47)+SUM('[1]4407Exp'!CP$105:CP$105))</f>
        <v>4.8230820000000003</v>
      </c>
      <c r="AS11" s="99">
        <f>(SUM('[1]4407Exp'!CQ$47:CQ$47)+SUM('[1]4407Exp'!CQ$105:CQ$105))</f>
        <v>5.1000339999999991</v>
      </c>
      <c r="AT11" s="99">
        <f>(SUM('[1]4407Exp'!CR$47:CR$47)+SUM('[1]4407Exp'!CR$105:CR$105))</f>
        <v>3.2774209999999999</v>
      </c>
      <c r="AU11" s="99">
        <f>(SUM('[1]4407Exp'!CS$47:CS$47)+SUM('[1]4407Exp'!CS$105:CS$105))</f>
        <v>2.9535</v>
      </c>
      <c r="AV11" s="99">
        <f>(SUM('[1]4407Exp'!CT$47:CT$47)+SUM('[1]4407Exp'!CT$105:CT$105))</f>
        <v>2.9208479999999999</v>
      </c>
      <c r="AW11" s="99">
        <f>(SUM('[1]4407Exp'!CU$47:CU$47)+SUM('[1]4407Exp'!CU$105:CU$105))</f>
        <v>0</v>
      </c>
      <c r="AX11" s="99">
        <f>(SUM('[1]4407Exp'!CV$47:CV$47)+SUM('[1]4407Exp'!CV$105:CV$105))</f>
        <v>0</v>
      </c>
      <c r="AY11" s="99">
        <f>(SUM('[1]4407Exp'!CW$47:CW$47)+SUM('[1]4407Exp'!CW$105:CW$105))</f>
        <v>0</v>
      </c>
      <c r="AZ11" s="99">
        <f>(SUM('[1]4407Exp'!CX$47:CX$47)+SUM('[1]4407Exp'!CX$105:CX$105))</f>
        <v>0</v>
      </c>
      <c r="BA11" s="99">
        <f>(SUM('[1]4407Exp'!CY$47:CY$47)+SUM('[1]4407Exp'!CY$105:CY$105))</f>
        <v>0</v>
      </c>
      <c r="BB11" s="99">
        <f>(SUM('[1]4407Exp'!CZ$47:CZ$47)+SUM('[1]4407Exp'!CZ$105:CZ$105))</f>
        <v>0</v>
      </c>
      <c r="BC11" s="99">
        <f>(SUM('[1]4407Exp'!DA$47:DA$47)+SUM('[1]4407Exp'!DA$105:DA$105))</f>
        <v>0</v>
      </c>
      <c r="BD11" s="146"/>
    </row>
    <row r="12" spans="1:56">
      <c r="B12" s="5" t="s">
        <v>43</v>
      </c>
      <c r="C12" s="53">
        <f>1/$A$1*'[1]4407Exp'!BC$228</f>
        <v>1.9689999999999998E-3</v>
      </c>
      <c r="D12" s="25">
        <f>1/$A$1*'[1]4407Exp'!BC$228</f>
        <v>1.9689999999999998E-3</v>
      </c>
      <c r="E12" s="25">
        <f>1/$A$1*'[1]4407Exp'!BD$228</f>
        <v>7.0799999999999997E-4</v>
      </c>
      <c r="F12" s="25">
        <f>1/$A$1*'[1]4407Exp'!BE$228</f>
        <v>1.292E-3</v>
      </c>
      <c r="G12" s="25">
        <f>1/$A$1*'[1]4407Exp'!BF$228</f>
        <v>3.7009999999999999E-3</v>
      </c>
      <c r="H12" s="25">
        <f>1/$A$1*'[1]4407Exp'!BG$228</f>
        <v>7.0448649999999991E-3</v>
      </c>
      <c r="I12" s="25">
        <f>1/$A$1*'[1]4407Exp'!BH$228</f>
        <v>1.2237378199999998E-2</v>
      </c>
      <c r="J12" s="25">
        <f>1/$A$1*'[1]4407Exp'!BI$228</f>
        <v>1.5677391799999996E-2</v>
      </c>
      <c r="K12" s="25">
        <f>1/$A$1*'[1]4407Exp'!BJ$228</f>
        <v>1.3128999999999997E-2</v>
      </c>
      <c r="L12" s="25">
        <f>1/$A$1*'[1]4407Exp'!BK$228</f>
        <v>6.6809999999999986E-3</v>
      </c>
      <c r="M12" s="25">
        <f>1/$A$1*'[1]4407Exp'!BL$228</f>
        <v>8.6339999999999993E-3</v>
      </c>
      <c r="N12" s="25">
        <f>1/$A$1*'[1]4407Exp'!BM$228</f>
        <v>1.1946599999999998E-2</v>
      </c>
      <c r="O12" s="25">
        <f>1/$A$1*'[1]4407Exp'!BN$228</f>
        <v>5.2719999999999998E-3</v>
      </c>
      <c r="P12" s="25">
        <f>1/$A$1*'[1]4407Exp'!BO$228</f>
        <v>9.3849999999999992E-3</v>
      </c>
      <c r="Q12" s="25">
        <f>1/$A$1*'[1]4407Exp'!BP$228</f>
        <v>1.0997999999999999E-2</v>
      </c>
      <c r="R12" s="25">
        <f>1/$A$1*'[1]4407Exp'!BQ$228</f>
        <v>8.5559999999999994E-3</v>
      </c>
      <c r="S12" s="25">
        <f>1/$A$1*'[1]4407Exp'!BR$228</f>
        <v>1.0080999999999998E-2</v>
      </c>
      <c r="T12" s="139">
        <f>1/$A$1*'[1]4407Exp'!BS$228</f>
        <v>8.3639999999999982E-3</v>
      </c>
      <c r="U12" s="25">
        <f>1/$A$1*'[1]4407Exp'!BT$228</f>
        <v>4.1209999999999997E-3</v>
      </c>
      <c r="V12" s="25">
        <f>1/$A$1*'[1]4407Exp'!BU$228</f>
        <v>0</v>
      </c>
      <c r="W12" s="25">
        <f>1/$A$1*'[1]4407Exp'!BV$228</f>
        <v>0</v>
      </c>
      <c r="X12" s="25">
        <f>1/$A$1*'[1]4407Exp'!BW$228</f>
        <v>0</v>
      </c>
      <c r="Y12" s="25">
        <f>1/$A$1*'[1]4407Exp'!BX$228</f>
        <v>0</v>
      </c>
      <c r="Z12" s="25">
        <f>1/$A$1*'[1]4407Exp'!BY$228</f>
        <v>0</v>
      </c>
      <c r="AA12" s="25">
        <f>1/$A$1*'[1]4407Exp'!BZ$228</f>
        <v>0</v>
      </c>
      <c r="AB12" s="25">
        <f>1/$A$1*'[1]4407Exp'!CA$228</f>
        <v>0</v>
      </c>
      <c r="AC12" s="137"/>
      <c r="AD12" s="134">
        <f>'[1]4407Exp'!CB$228</f>
        <v>1.0113352545629204</v>
      </c>
      <c r="AE12" s="138">
        <f>'[1]4407Exp'!CC$228</f>
        <v>0.52721893491124261</v>
      </c>
      <c r="AF12" s="138">
        <f>'[1]4407Exp'!CD$228</f>
        <v>0.17599999999999999</v>
      </c>
      <c r="AG12" s="138">
        <f>'[1]4407Exp'!CE$228</f>
        <v>0.28499999999999998</v>
      </c>
      <c r="AH12" s="138">
        <f>'[1]4407Exp'!CF$228</f>
        <v>0.85699999999999998</v>
      </c>
      <c r="AI12" s="138">
        <f>'[1]4407Exp'!CG$228</f>
        <v>1.9221450768638138</v>
      </c>
      <c r="AJ12" s="138">
        <f>'[1]4407Exp'!CH$228</f>
        <v>4.0519485496315655</v>
      </c>
      <c r="AK12" s="138">
        <f>'[1]4407Exp'!CI$228</f>
        <v>6.1240294345657267</v>
      </c>
      <c r="AL12" s="138">
        <f>'[1]4407Exp'!CJ$228</f>
        <v>4.7761126179248405</v>
      </c>
      <c r="AM12" s="138">
        <f>'[1]4407Exp'!CK$228</f>
        <v>1.9024749770592566</v>
      </c>
      <c r="AN12" s="138">
        <f>'[1]4407Exp'!CL$228</f>
        <v>2.6733901006531706</v>
      </c>
      <c r="AO12" s="138">
        <f>'[1]4407Exp'!CM$228</f>
        <v>3.0780349646841558</v>
      </c>
      <c r="AP12" s="138">
        <f>'[1]4407Exp'!CN$228</f>
        <v>1.3794089748257186</v>
      </c>
      <c r="AQ12" s="138">
        <f>'[1]4407Exp'!CO$228</f>
        <v>1.5879999999999999</v>
      </c>
      <c r="AR12" s="138">
        <f>'[1]4407Exp'!CP$228</f>
        <v>2.4950000000000001</v>
      </c>
      <c r="AS12" s="138">
        <f>'[1]4407Exp'!CQ$228</f>
        <v>1.548</v>
      </c>
      <c r="AT12" s="138">
        <f>'[1]4407Exp'!CR$228</f>
        <v>2.228885</v>
      </c>
      <c r="AU12" s="138">
        <f>'[1]4407Exp'!CS$228</f>
        <v>1.845</v>
      </c>
      <c r="AV12" s="138">
        <f>'[1]4407Exp'!CT$228</f>
        <v>1.208</v>
      </c>
      <c r="AW12" s="138">
        <f>'[1]4407Exp'!CU$228</f>
        <v>0</v>
      </c>
      <c r="AX12" s="138">
        <f>'[1]4407Exp'!CV$228</f>
        <v>0</v>
      </c>
      <c r="AY12" s="138">
        <f>'[1]4407Exp'!CW$228</f>
        <v>0</v>
      </c>
      <c r="AZ12" s="138">
        <f>'[1]4407Exp'!CX$228</f>
        <v>0</v>
      </c>
      <c r="BA12" s="138">
        <f>'[1]4407Exp'!CY$228</f>
        <v>0</v>
      </c>
      <c r="BB12" s="138">
        <f>'[1]4407Exp'!CZ$228</f>
        <v>0</v>
      </c>
      <c r="BC12" s="138">
        <f>'[1]4407Exp'!DA$228</f>
        <v>0</v>
      </c>
      <c r="BD12" s="146"/>
    </row>
    <row r="13" spans="1:56">
      <c r="B13" s="9" t="s">
        <v>18</v>
      </c>
      <c r="C13" s="54">
        <f t="shared" ref="C13:AB13" si="2">SUM(C10:C10)-SUM(C11:C12)</f>
        <v>5.2298492E-3</v>
      </c>
      <c r="D13" s="39">
        <f t="shared" si="2"/>
        <v>6.9388491999999996E-3</v>
      </c>
      <c r="E13" s="39">
        <f t="shared" si="2"/>
        <v>7.1976645999999988E-3</v>
      </c>
      <c r="F13" s="39">
        <f t="shared" si="2"/>
        <v>6.5730100322580632E-3</v>
      </c>
      <c r="G13" s="39">
        <f t="shared" si="2"/>
        <v>1.0347097064516128E-2</v>
      </c>
      <c r="H13" s="39">
        <f t="shared" si="2"/>
        <v>1.3383270387096774E-2</v>
      </c>
      <c r="I13" s="39">
        <f t="shared" si="2"/>
        <v>1.1320296462820071E-2</v>
      </c>
      <c r="J13" s="39">
        <f t="shared" si="2"/>
        <v>1.0690735623341947E-2</v>
      </c>
      <c r="K13" s="39">
        <f t="shared" si="2"/>
        <v>8.6874839759228002E-3</v>
      </c>
      <c r="L13" s="39">
        <f t="shared" si="2"/>
        <v>6.7005571999999968E-3</v>
      </c>
      <c r="M13" s="39">
        <f t="shared" si="2"/>
        <v>4.3367257999999999E-3</v>
      </c>
      <c r="N13" s="39">
        <f t="shared" si="2"/>
        <v>7.6377563999999974E-3</v>
      </c>
      <c r="O13" s="39">
        <f t="shared" si="2"/>
        <v>4.7100717600000001E-3</v>
      </c>
      <c r="P13" s="39">
        <f t="shared" si="2"/>
        <v>1.55067672E-2</v>
      </c>
      <c r="Q13" s="39">
        <f t="shared" si="2"/>
        <v>3.3354443999999983E-3</v>
      </c>
      <c r="R13" s="39">
        <f t="shared" si="2"/>
        <v>1.0213399799999998E-2</v>
      </c>
      <c r="S13" s="39">
        <f t="shared" si="2"/>
        <v>1.4294910000000001E-2</v>
      </c>
      <c r="T13" s="29">
        <f t="shared" si="2"/>
        <v>1.5434292630769231E-2</v>
      </c>
      <c r="U13" s="39">
        <f t="shared" si="2"/>
        <v>2.8343012999999988E-3</v>
      </c>
      <c r="V13" s="39">
        <f t="shared" si="2"/>
        <v>0</v>
      </c>
      <c r="W13" s="39">
        <f t="shared" si="2"/>
        <v>0</v>
      </c>
      <c r="X13" s="39">
        <f t="shared" si="2"/>
        <v>0</v>
      </c>
      <c r="Y13" s="39">
        <f t="shared" si="2"/>
        <v>0</v>
      </c>
      <c r="Z13" s="39">
        <f t="shared" si="2"/>
        <v>0</v>
      </c>
      <c r="AA13" s="39">
        <f t="shared" si="2"/>
        <v>0</v>
      </c>
      <c r="AB13" s="39">
        <f t="shared" si="2"/>
        <v>0</v>
      </c>
      <c r="AC13" s="137"/>
      <c r="AD13" s="135">
        <f t="shared" ref="AD13:BC13" si="3">SUM(AD10:AD10)-SUM(AD11:AD12)</f>
        <v>2.146189503035945</v>
      </c>
      <c r="AE13" s="27">
        <f t="shared" si="3"/>
        <v>3.1583880099374313</v>
      </c>
      <c r="AF13" s="27">
        <f t="shared" si="3"/>
        <v>2.0024895414196164</v>
      </c>
      <c r="AG13" s="27">
        <f t="shared" si="3"/>
        <v>2.7593434505611967</v>
      </c>
      <c r="AH13" s="27">
        <f t="shared" si="3"/>
        <v>2.7548166139541799</v>
      </c>
      <c r="AI13" s="27">
        <f t="shared" si="3"/>
        <v>3.7795761923241598</v>
      </c>
      <c r="AJ13" s="27">
        <f t="shared" si="3"/>
        <v>5.5664157833036008</v>
      </c>
      <c r="AK13" s="27">
        <f t="shared" si="3"/>
        <v>5.2793052321285696</v>
      </c>
      <c r="AL13" s="27">
        <f t="shared" si="3"/>
        <v>4.0281628921574182</v>
      </c>
      <c r="AM13" s="27">
        <f t="shared" si="3"/>
        <v>3.4351509524769792</v>
      </c>
      <c r="AN13" s="27">
        <f t="shared" si="3"/>
        <v>2.474066817619768</v>
      </c>
      <c r="AO13" s="27">
        <f t="shared" si="3"/>
        <v>4.1881835207252651</v>
      </c>
      <c r="AP13" s="27">
        <f t="shared" si="3"/>
        <v>2.1172165528217488</v>
      </c>
      <c r="AQ13" s="27">
        <f t="shared" si="3"/>
        <v>5.673537083924705</v>
      </c>
      <c r="AR13" s="27">
        <f t="shared" si="3"/>
        <v>1.7774012391977685</v>
      </c>
      <c r="AS13" s="27">
        <f t="shared" si="3"/>
        <v>3.1638310768440281</v>
      </c>
      <c r="AT13" s="27">
        <f t="shared" si="3"/>
        <v>3.3443293736820863</v>
      </c>
      <c r="AU13" s="27">
        <f t="shared" si="3"/>
        <v>3.7496542667184274</v>
      </c>
      <c r="AV13" s="27">
        <f t="shared" si="3"/>
        <v>0.98200476060664688</v>
      </c>
      <c r="AW13" s="27">
        <f t="shared" si="3"/>
        <v>0</v>
      </c>
      <c r="AX13" s="27">
        <f t="shared" si="3"/>
        <v>0</v>
      </c>
      <c r="AY13" s="27">
        <f t="shared" si="3"/>
        <v>0</v>
      </c>
      <c r="AZ13" s="27">
        <f t="shared" si="3"/>
        <v>0</v>
      </c>
      <c r="BA13" s="27">
        <f t="shared" si="3"/>
        <v>0</v>
      </c>
      <c r="BB13" s="27">
        <f t="shared" si="3"/>
        <v>0</v>
      </c>
      <c r="BC13" s="27">
        <f t="shared" si="3"/>
        <v>0</v>
      </c>
      <c r="BD13" s="146"/>
    </row>
    <row r="14" spans="1:56" ht="17.149999999999999" customHeight="1">
      <c r="B14" s="68" t="s">
        <v>92</v>
      </c>
      <c r="C14" s="69">
        <f>1/$A$1*'[1]4407Exp'!BC$264</f>
        <v>3.2408199999999993E-3</v>
      </c>
      <c r="D14" s="70">
        <f>1/$A$1*'[1]4407Exp'!BC$264</f>
        <v>3.2408199999999993E-3</v>
      </c>
      <c r="E14" s="70">
        <f>1/$A$1*'[1]4407Exp'!BD$264</f>
        <v>3.4986399999999995E-3</v>
      </c>
      <c r="F14" s="70">
        <f>1/$A$1*'[1]4407Exp'!BE$264</f>
        <v>2.95758E-3</v>
      </c>
      <c r="G14" s="70">
        <f>1/$A$1*'[1]4407Exp'!BF$264</f>
        <v>3.3768329999999997E-3</v>
      </c>
      <c r="H14" s="70">
        <f>1/$A$1*'[1]4407Exp'!BG$264</f>
        <v>4.7080000000000004E-3</v>
      </c>
      <c r="I14" s="70">
        <f>1/$A$1*'[1]4407Exp'!BH$264</f>
        <v>1.3336790000000002E-3</v>
      </c>
      <c r="J14" s="70">
        <f>1/$A$1*'[1]4407Exp'!BI$264</f>
        <v>8.565999999999999E-4</v>
      </c>
      <c r="K14" s="70">
        <f>1/$A$1*'[1]4407Exp'!BJ$264</f>
        <v>4.1615999999999995E-4</v>
      </c>
      <c r="L14" s="70">
        <f>1/$A$1*'[1]4407Exp'!BK$264</f>
        <v>4.2613999999999998E-4</v>
      </c>
      <c r="M14" s="70">
        <f>1/$A$1*'[1]4407Exp'!BL$264</f>
        <v>8.5536E-4</v>
      </c>
      <c r="N14" s="70">
        <f>1/$A$1*'[1]4407Exp'!BM$264</f>
        <v>1.1606399999999999E-3</v>
      </c>
      <c r="O14" s="70">
        <f>1/$A$1*'[1]4407Exp'!BN$264</f>
        <v>7.9791999999999992E-4</v>
      </c>
      <c r="P14" s="70">
        <f>1/$A$1*'[1]4407Exp'!BO$264</f>
        <v>5.6272111111111106E-4</v>
      </c>
      <c r="Q14" s="70">
        <f>1/$A$1*'[1]4407Exp'!BP$264</f>
        <v>9.9499999999999993E-5</v>
      </c>
      <c r="R14" s="70">
        <f>1/$A$1*'[1]4407Exp'!BQ$264</f>
        <v>3.6422372499999992E-4</v>
      </c>
      <c r="S14" s="70">
        <f>1/$A$1*'[1]4407Exp'!BR$264</f>
        <v>3.7739999999999996E-4</v>
      </c>
      <c r="T14" s="70">
        <f>1/$A$1*'[1]4407Exp'!BS$264</f>
        <v>2.0645999999999994E-4</v>
      </c>
      <c r="U14" s="70">
        <f>1/$A$1*'[1]4407Exp'!BT$264</f>
        <v>6.7479999999999998E-5</v>
      </c>
      <c r="V14" s="70">
        <f>1/$A$1*'[1]4407Exp'!BU$264</f>
        <v>6.7479999999999998E-5</v>
      </c>
      <c r="W14" s="70">
        <f>1/$A$1*'[1]4407Exp'!BV$264</f>
        <v>6.7479999999999998E-5</v>
      </c>
      <c r="X14" s="70">
        <f>1/$A$1*'[1]4407Exp'!BW$264</f>
        <v>6.7479999999999998E-5</v>
      </c>
      <c r="Y14" s="70">
        <f>1/$A$1*'[1]4407Exp'!BX$264</f>
        <v>6.7479999999999998E-5</v>
      </c>
      <c r="Z14" s="70">
        <f>1/$A$1*'[1]4407Exp'!BY$264</f>
        <v>6.7479999999999998E-5</v>
      </c>
      <c r="AA14" s="70">
        <f>1/$A$1*'[1]4407Exp'!BZ$264</f>
        <v>6.7479999999999998E-5</v>
      </c>
      <c r="AB14" s="70">
        <f>1/$A$1*'[1]4407Exp'!CA$264</f>
        <v>6.7479999999999998E-5</v>
      </c>
      <c r="AC14" s="71"/>
      <c r="AD14" s="103">
        <f>'[1]4407Exp'!CB$264</f>
        <v>2.0254454408669997</v>
      </c>
      <c r="AE14" s="104">
        <f>'[1]4407Exp'!CC$264</f>
        <v>1.9933145299999997</v>
      </c>
      <c r="AF14" s="104">
        <f>'[1]4407Exp'!CD$264</f>
        <v>2.1253050287999997</v>
      </c>
      <c r="AG14" s="104">
        <f>'[1]4407Exp'!CE$264</f>
        <v>1.816546032</v>
      </c>
      <c r="AH14" s="104">
        <f>'[1]4407Exp'!CF$264</f>
        <v>2.2346613345000002</v>
      </c>
      <c r="AI14" s="104">
        <f>'[1]4407Exp'!CG$264</f>
        <v>3.4068944481000001</v>
      </c>
      <c r="AJ14" s="104">
        <f>'[1]4407Exp'!CH$264</f>
        <v>1.5095538892</v>
      </c>
      <c r="AK14" s="104">
        <f>'[1]4407Exp'!CI$264</f>
        <v>1.1635407950000001</v>
      </c>
      <c r="AL14" s="104">
        <f>'[1]4407Exp'!CJ$264</f>
        <v>0.70092738960000012</v>
      </c>
      <c r="AM14" s="104">
        <f>'[1]4407Exp'!CK$264</f>
        <v>0.59012035280000008</v>
      </c>
      <c r="AN14" s="104">
        <f>'[1]4407Exp'!CL$264</f>
        <v>1.0478425599000001</v>
      </c>
      <c r="AO14" s="104">
        <f>'[1]4407Exp'!CM$264</f>
        <v>1.2717715679999999</v>
      </c>
      <c r="AP14" s="104">
        <f>'[1]4407Exp'!CN$264</f>
        <v>2.9340232415999998</v>
      </c>
      <c r="AQ14" s="104">
        <f>'[1]4407Exp'!CO$264</f>
        <v>2.2943432177999998</v>
      </c>
      <c r="AR14" s="104">
        <f>'[1]4407Exp'!CP$264</f>
        <v>0.38942851900000003</v>
      </c>
      <c r="AS14" s="104">
        <f>'[1]4407Exp'!CQ$264</f>
        <v>0.80911618899999993</v>
      </c>
      <c r="AT14" s="104">
        <f>'[1]4407Exp'!CR$264</f>
        <v>0.79130288579999997</v>
      </c>
      <c r="AU14" s="104">
        <f>'[1]4407Exp'!CS$264</f>
        <v>0.59365622029999998</v>
      </c>
      <c r="AV14" s="104">
        <f>'[1]4407Exp'!CT$264</f>
        <v>0.15446062799999999</v>
      </c>
      <c r="AW14" s="104">
        <f>'[1]4407Exp'!CU$264</f>
        <v>0</v>
      </c>
      <c r="AX14" s="104">
        <f>'[1]4407Exp'!CV$264</f>
        <v>0</v>
      </c>
      <c r="AY14" s="104">
        <f>'[1]4407Exp'!CW$264</f>
        <v>0</v>
      </c>
      <c r="AZ14" s="104">
        <f>'[1]4407Exp'!CX$264</f>
        <v>0</v>
      </c>
      <c r="BA14" s="104">
        <f>'[1]4407Exp'!CY$264</f>
        <v>0</v>
      </c>
      <c r="BB14" s="104">
        <f>'[1]4407Exp'!CZ$264</f>
        <v>0</v>
      </c>
      <c r="BC14" s="104">
        <f>'[1]4407Exp'!DA$264</f>
        <v>0</v>
      </c>
      <c r="BD14" s="146"/>
    </row>
    <row r="15" spans="1:56" ht="17.149999999999999" customHeight="1">
      <c r="B15" s="61" t="s">
        <v>54</v>
      </c>
      <c r="C15" s="63">
        <f t="shared" ref="C15:AB15" si="4">C6-SUM(C7,C8,C9,C10,C14)</f>
        <v>1.3229169799999992E-2</v>
      </c>
      <c r="D15" s="62">
        <f t="shared" si="4"/>
        <v>1.3229169799999992E-2</v>
      </c>
      <c r="E15" s="62">
        <f t="shared" si="4"/>
        <v>1.7598209649999995E-2</v>
      </c>
      <c r="F15" s="62">
        <f t="shared" si="4"/>
        <v>1.7087239599999998E-2</v>
      </c>
      <c r="G15" s="62">
        <f t="shared" si="4"/>
        <v>2.5471529200000002E-2</v>
      </c>
      <c r="H15" s="62">
        <f t="shared" si="4"/>
        <v>2.075998099999999E-2</v>
      </c>
      <c r="I15" s="62">
        <f t="shared" si="4"/>
        <v>1.6550000000000009E-2</v>
      </c>
      <c r="J15" s="62">
        <f t="shared" si="4"/>
        <v>1.4734999999999998E-2</v>
      </c>
      <c r="K15" s="62">
        <f t="shared" si="4"/>
        <v>1.3563305599999999E-2</v>
      </c>
      <c r="L15" s="62">
        <f t="shared" si="4"/>
        <v>6.7422037333333372E-3</v>
      </c>
      <c r="M15" s="62">
        <f t="shared" si="4"/>
        <v>6.2821018666666673E-3</v>
      </c>
      <c r="N15" s="62">
        <f t="shared" si="4"/>
        <v>5.740000000000009E-3</v>
      </c>
      <c r="O15" s="62">
        <f t="shared" si="4"/>
        <v>3.2089999999999966E-3</v>
      </c>
      <c r="P15" s="62">
        <f t="shared" si="4"/>
        <v>2.919999999999992E-3</v>
      </c>
      <c r="Q15" s="62">
        <f t="shared" si="4"/>
        <v>2.7209566666666664E-3</v>
      </c>
      <c r="R15" s="62">
        <f t="shared" si="4"/>
        <v>1.6530000000000017E-3</v>
      </c>
      <c r="S15" s="62">
        <f t="shared" si="4"/>
        <v>2.8911140000000002E-3</v>
      </c>
      <c r="T15" s="62">
        <f t="shared" si="4"/>
        <v>1.5683649999999986E-3</v>
      </c>
      <c r="U15" s="176">
        <f t="shared" si="4"/>
        <v>2.0199999999999906E-4</v>
      </c>
      <c r="V15" s="62">
        <f t="shared" si="4"/>
        <v>0</v>
      </c>
      <c r="W15" s="62">
        <f t="shared" si="4"/>
        <v>0</v>
      </c>
      <c r="X15" s="62">
        <f t="shared" si="4"/>
        <v>0</v>
      </c>
      <c r="Y15" s="62">
        <f t="shared" si="4"/>
        <v>0</v>
      </c>
      <c r="Z15" s="62">
        <f t="shared" si="4"/>
        <v>0</v>
      </c>
      <c r="AA15" s="62">
        <f t="shared" si="4"/>
        <v>0</v>
      </c>
      <c r="AB15" s="62">
        <f t="shared" si="4"/>
        <v>0</v>
      </c>
      <c r="AC15" s="137"/>
      <c r="AD15" s="105">
        <f t="shared" ref="AD15:BC15" si="5">AD6-SUM(AD7,AD8,AD9,AD10,AD14)</f>
        <v>5.3507549999999977</v>
      </c>
      <c r="AE15" s="106">
        <f t="shared" si="5"/>
        <v>5.6139549999999989</v>
      </c>
      <c r="AF15" s="106">
        <f t="shared" si="5"/>
        <v>6.6681270000000001</v>
      </c>
      <c r="AG15" s="106">
        <f t="shared" si="5"/>
        <v>9.0357009999999995</v>
      </c>
      <c r="AH15" s="106">
        <f t="shared" si="5"/>
        <v>10.314214</v>
      </c>
      <c r="AI15" s="106">
        <f t="shared" si="5"/>
        <v>9.5810460000000006</v>
      </c>
      <c r="AJ15" s="106">
        <f t="shared" si="5"/>
        <v>8.4333650000000073</v>
      </c>
      <c r="AK15" s="106">
        <f t="shared" si="5"/>
        <v>8.1156899999999936</v>
      </c>
      <c r="AL15" s="106">
        <f t="shared" si="5"/>
        <v>8.612957999999999</v>
      </c>
      <c r="AM15" s="106">
        <f t="shared" si="5"/>
        <v>4.7980063333333334</v>
      </c>
      <c r="AN15" s="106">
        <f t="shared" si="5"/>
        <v>4.5765476666666647</v>
      </c>
      <c r="AO15" s="106">
        <f t="shared" si="5"/>
        <v>4.7535899999999973</v>
      </c>
      <c r="AP15" s="106">
        <f t="shared" si="5"/>
        <v>2.9285539999999948</v>
      </c>
      <c r="AQ15" s="106">
        <f t="shared" si="5"/>
        <v>2.4601020000000027</v>
      </c>
      <c r="AR15" s="106">
        <f t="shared" si="5"/>
        <v>2.5291679999999985</v>
      </c>
      <c r="AS15" s="106">
        <f t="shared" si="5"/>
        <v>1.3620000000000019</v>
      </c>
      <c r="AT15" s="106">
        <f t="shared" si="5"/>
        <v>2.6112299999999955</v>
      </c>
      <c r="AU15" s="106">
        <f t="shared" si="5"/>
        <v>1.5680120000000013</v>
      </c>
      <c r="AV15" s="177">
        <f t="shared" si="5"/>
        <v>0.19182400000000044</v>
      </c>
      <c r="AW15" s="106">
        <f t="shared" si="5"/>
        <v>0</v>
      </c>
      <c r="AX15" s="106">
        <f t="shared" si="5"/>
        <v>0</v>
      </c>
      <c r="AY15" s="106">
        <f t="shared" si="5"/>
        <v>0</v>
      </c>
      <c r="AZ15" s="106">
        <f t="shared" si="5"/>
        <v>0</v>
      </c>
      <c r="BA15" s="106">
        <f t="shared" si="5"/>
        <v>0</v>
      </c>
      <c r="BB15" s="106">
        <f t="shared" si="5"/>
        <v>0</v>
      </c>
      <c r="BC15" s="106">
        <f t="shared" si="5"/>
        <v>0</v>
      </c>
      <c r="BD15" s="146"/>
    </row>
    <row r="16" spans="1:56">
      <c r="B16" s="5" t="s">
        <v>20</v>
      </c>
      <c r="C16" s="53">
        <f>1/$A$1*'[1]4407Exp'!BC$15</f>
        <v>9.8156058000000001E-3</v>
      </c>
      <c r="D16" s="25">
        <f>1/$A$1*'[1]4407Exp'!BC$15</f>
        <v>9.8156058000000001E-3</v>
      </c>
      <c r="E16" s="25">
        <f>1/$A$1*'[1]4407Exp'!BD$15</f>
        <v>1.36702916E-2</v>
      </c>
      <c r="F16" s="25">
        <f>1/$A$1*'[1]4407Exp'!BE$15</f>
        <v>1.400306975E-2</v>
      </c>
      <c r="G16" s="25">
        <f>1/$A$1*'[1]4407Exp'!BF$15</f>
        <v>2.2027000000000001E-2</v>
      </c>
      <c r="H16" s="25">
        <f>1/$A$1*'[1]4407Exp'!BG$15</f>
        <v>1.6650000000000002E-2</v>
      </c>
      <c r="I16" s="25">
        <f>1/$A$1*'[1]4407Exp'!BH$15</f>
        <v>1.4373999999999998E-2</v>
      </c>
      <c r="J16" s="25">
        <f>1/$A$1*'[1]4407Exp'!BI$15</f>
        <v>1.2781999999999998E-2</v>
      </c>
      <c r="K16" s="25">
        <f>1/$A$1*'[1]4407Exp'!BJ$15</f>
        <v>1.1035999999999999E-2</v>
      </c>
      <c r="L16" s="25">
        <f>1/$A$1*'[1]4407Exp'!BK$15</f>
        <v>5.7429999999999998E-3</v>
      </c>
      <c r="M16" s="25">
        <f>1/$A$1*'[1]4407Exp'!BL$15</f>
        <v>4.9329999999999999E-3</v>
      </c>
      <c r="N16" s="25">
        <f>1/$A$1*'[1]4407Exp'!BM$15</f>
        <v>5.1019999999999989E-3</v>
      </c>
      <c r="O16" s="25">
        <f>1/$A$1*'[1]4407Exp'!BN$15</f>
        <v>2.3020000000000002E-3</v>
      </c>
      <c r="P16" s="25">
        <f>1/$A$1*'[1]4407Exp'!BO$15</f>
        <v>2.1759999999999995E-3</v>
      </c>
      <c r="Q16" s="25">
        <f>1/$A$1*'[1]4407Exp'!BP$15</f>
        <v>1.7019999999999997E-3</v>
      </c>
      <c r="R16" s="25">
        <f>1/$A$1*'[1]4407Exp'!BQ$15</f>
        <v>1.248E-3</v>
      </c>
      <c r="S16" s="25">
        <f>1/$A$1*'[1]4407Exp'!BR$15</f>
        <v>2.0019999999999999E-3</v>
      </c>
      <c r="T16" s="139">
        <f>1/$A$1*'[1]4407Exp'!BS$15</f>
        <v>1.1219999999999997E-3</v>
      </c>
      <c r="U16" s="165">
        <f>1/$A$1*'[1]4407Exp'!BT$15</f>
        <v>0</v>
      </c>
      <c r="V16" s="25">
        <f>1/$A$1*'[1]4407Exp'!BU$15</f>
        <v>0</v>
      </c>
      <c r="W16" s="25">
        <f>1/$A$1*'[1]4407Exp'!BV$15</f>
        <v>0</v>
      </c>
      <c r="X16" s="25">
        <f>1/$A$1*'[1]4407Exp'!BW$15</f>
        <v>0</v>
      </c>
      <c r="Y16" s="25">
        <f>1/$A$1*'[1]4407Exp'!BX$15</f>
        <v>0</v>
      </c>
      <c r="Z16" s="25">
        <f>1/$A$1*'[1]4407Exp'!BY$15</f>
        <v>0</v>
      </c>
      <c r="AA16" s="25">
        <f>1/$A$1*'[1]4407Exp'!BZ$15</f>
        <v>0</v>
      </c>
      <c r="AB16" s="25">
        <f>1/$A$1*'[1]4407Exp'!CA$15</f>
        <v>0</v>
      </c>
      <c r="AC16" s="137"/>
      <c r="AD16" s="134">
        <f>'[1]4407Exp'!CB$15</f>
        <v>4.3990709999999993</v>
      </c>
      <c r="AE16" s="138">
        <f>'[1]4407Exp'!CC$15</f>
        <v>4.1054139999999997</v>
      </c>
      <c r="AF16" s="138">
        <f>'[1]4407Exp'!CD$15</f>
        <v>5.1494109999999997</v>
      </c>
      <c r="AG16" s="138">
        <f>'[1]4407Exp'!CE$15</f>
        <v>7.4912199999999993</v>
      </c>
      <c r="AH16" s="138">
        <f>'[1]4407Exp'!CF$15</f>
        <v>8.9556999999999984</v>
      </c>
      <c r="AI16" s="138">
        <f>'[1]4407Exp'!CG$15</f>
        <v>7.6661959999999993</v>
      </c>
      <c r="AJ16" s="138">
        <f>'[1]4407Exp'!CH$15</f>
        <v>7.0971630000000001</v>
      </c>
      <c r="AK16" s="138">
        <f>'[1]4407Exp'!CI$15</f>
        <v>6.807601</v>
      </c>
      <c r="AL16" s="138">
        <f>'[1]4407Exp'!CJ$15</f>
        <v>6.8863919999999998</v>
      </c>
      <c r="AM16" s="138">
        <f>'[1]4407Exp'!CK$15</f>
        <v>4.0684119999999995</v>
      </c>
      <c r="AN16" s="138">
        <f>'[1]4407Exp'!CL$15</f>
        <v>3.6686299999999998</v>
      </c>
      <c r="AO16" s="138">
        <f>'[1]4407Exp'!CM$15</f>
        <v>4.3584109999999994</v>
      </c>
      <c r="AP16" s="138">
        <f>'[1]4407Exp'!CN$15</f>
        <v>2.2551839999999999</v>
      </c>
      <c r="AQ16" s="138">
        <f>'[1]4407Exp'!CO$15</f>
        <v>1.929454</v>
      </c>
      <c r="AR16" s="138">
        <f>'[1]4407Exp'!CP$15</f>
        <v>1.6406229999999999</v>
      </c>
      <c r="AS16" s="138">
        <f>'[1]4407Exp'!CQ$15</f>
        <v>1.0454019999999999</v>
      </c>
      <c r="AT16" s="138">
        <f>'[1]4407Exp'!CR$15</f>
        <v>1.6551199999999999</v>
      </c>
      <c r="AU16" s="138">
        <f>'[1]4407Exp'!CS$15</f>
        <v>1.0465249999999999</v>
      </c>
      <c r="AV16" s="172">
        <f>'[1]4407Exp'!CT$15</f>
        <v>0</v>
      </c>
      <c r="AW16" s="138">
        <f>'[1]4407Exp'!CU$15</f>
        <v>0</v>
      </c>
      <c r="AX16" s="138">
        <f>'[1]4407Exp'!CV$15</f>
        <v>0</v>
      </c>
      <c r="AY16" s="138">
        <f>'[1]4407Exp'!CW$15</f>
        <v>0</v>
      </c>
      <c r="AZ16" s="138">
        <f>'[1]4407Exp'!CX$15</f>
        <v>0</v>
      </c>
      <c r="BA16" s="138">
        <f>'[1]4407Exp'!CY$15</f>
        <v>0</v>
      </c>
      <c r="BB16" s="138">
        <f>'[1]4407Exp'!CZ$15</f>
        <v>0</v>
      </c>
      <c r="BC16" s="138">
        <f>'[1]4407Exp'!DA$15</f>
        <v>0</v>
      </c>
      <c r="BD16" s="146"/>
    </row>
    <row r="17" spans="2:56" ht="13" thickBot="1">
      <c r="B17" s="6" t="s">
        <v>53</v>
      </c>
      <c r="C17" s="64">
        <f t="shared" ref="C17:AB17" si="6">SUM(C15:C15)-SUM(C16:C16)</f>
        <v>3.4135639999999922E-3</v>
      </c>
      <c r="D17" s="65">
        <f t="shared" si="6"/>
        <v>3.4135639999999922E-3</v>
      </c>
      <c r="E17" s="65">
        <f t="shared" si="6"/>
        <v>3.9279180499999945E-3</v>
      </c>
      <c r="F17" s="65">
        <f t="shared" si="6"/>
        <v>3.0841698499999987E-3</v>
      </c>
      <c r="G17" s="65">
        <f t="shared" si="6"/>
        <v>3.4445292000000009E-3</v>
      </c>
      <c r="H17" s="65">
        <f t="shared" si="6"/>
        <v>4.1099809999999883E-3</v>
      </c>
      <c r="I17" s="65">
        <f t="shared" si="6"/>
        <v>2.1760000000000113E-3</v>
      </c>
      <c r="J17" s="65">
        <f t="shared" si="6"/>
        <v>1.9529999999999999E-3</v>
      </c>
      <c r="K17" s="65">
        <f t="shared" si="6"/>
        <v>2.5273055999999999E-3</v>
      </c>
      <c r="L17" s="65">
        <f t="shared" si="6"/>
        <v>9.9920373333333735E-4</v>
      </c>
      <c r="M17" s="65">
        <f t="shared" si="6"/>
        <v>1.3491018666666674E-3</v>
      </c>
      <c r="N17" s="65">
        <f t="shared" si="6"/>
        <v>6.3800000000001009E-4</v>
      </c>
      <c r="O17" s="65">
        <f t="shared" si="6"/>
        <v>9.0699999999999635E-4</v>
      </c>
      <c r="P17" s="65">
        <f t="shared" si="6"/>
        <v>7.439999999999925E-4</v>
      </c>
      <c r="Q17" s="65">
        <f t="shared" si="6"/>
        <v>1.0189566666666666E-3</v>
      </c>
      <c r="R17" s="65">
        <f t="shared" si="6"/>
        <v>4.0500000000000171E-4</v>
      </c>
      <c r="S17" s="65">
        <f t="shared" si="6"/>
        <v>8.8911400000000031E-4</v>
      </c>
      <c r="T17" s="160">
        <f t="shared" si="6"/>
        <v>4.4636499999999892E-4</v>
      </c>
      <c r="U17" s="65">
        <f t="shared" si="6"/>
        <v>2.0199999999999906E-4</v>
      </c>
      <c r="V17" s="65">
        <f t="shared" si="6"/>
        <v>0</v>
      </c>
      <c r="W17" s="65">
        <f t="shared" si="6"/>
        <v>0</v>
      </c>
      <c r="X17" s="65">
        <f t="shared" si="6"/>
        <v>0</v>
      </c>
      <c r="Y17" s="65">
        <f t="shared" si="6"/>
        <v>0</v>
      </c>
      <c r="Z17" s="65">
        <f t="shared" si="6"/>
        <v>0</v>
      </c>
      <c r="AA17" s="65">
        <f t="shared" si="6"/>
        <v>0</v>
      </c>
      <c r="AB17" s="65">
        <f t="shared" si="6"/>
        <v>0</v>
      </c>
      <c r="AC17" s="144"/>
      <c r="AD17" s="136">
        <f t="shared" ref="AD17:BC17" si="7">SUM(AD15:AD15)-SUM(AD16:AD16)</f>
        <v>0.95168399999999842</v>
      </c>
      <c r="AE17" s="145">
        <f t="shared" si="7"/>
        <v>1.5085409999999992</v>
      </c>
      <c r="AF17" s="145">
        <f t="shared" si="7"/>
        <v>1.5187160000000004</v>
      </c>
      <c r="AG17" s="145">
        <f t="shared" si="7"/>
        <v>1.5444810000000002</v>
      </c>
      <c r="AH17" s="145">
        <f t="shared" si="7"/>
        <v>1.3585140000000013</v>
      </c>
      <c r="AI17" s="145">
        <f t="shared" si="7"/>
        <v>1.9148500000000013</v>
      </c>
      <c r="AJ17" s="145">
        <f t="shared" si="7"/>
        <v>1.3362020000000072</v>
      </c>
      <c r="AK17" s="145">
        <f t="shared" si="7"/>
        <v>1.3080889999999936</v>
      </c>
      <c r="AL17" s="145">
        <f t="shared" si="7"/>
        <v>1.7265659999999992</v>
      </c>
      <c r="AM17" s="145">
        <f t="shared" si="7"/>
        <v>0.7295943333333339</v>
      </c>
      <c r="AN17" s="145">
        <f t="shared" si="7"/>
        <v>0.90791766666666485</v>
      </c>
      <c r="AO17" s="145">
        <f t="shared" si="7"/>
        <v>0.39517899999999795</v>
      </c>
      <c r="AP17" s="145">
        <f t="shared" si="7"/>
        <v>0.67336999999999492</v>
      </c>
      <c r="AQ17" s="145">
        <f t="shared" si="7"/>
        <v>0.53064800000000267</v>
      </c>
      <c r="AR17" s="145">
        <f t="shared" si="7"/>
        <v>0.88854499999999859</v>
      </c>
      <c r="AS17" s="145">
        <f t="shared" si="7"/>
        <v>0.31659800000000193</v>
      </c>
      <c r="AT17" s="145">
        <f t="shared" si="7"/>
        <v>0.95610999999999557</v>
      </c>
      <c r="AU17" s="145">
        <f t="shared" si="7"/>
        <v>0.52148700000000137</v>
      </c>
      <c r="AV17" s="145">
        <f t="shared" si="7"/>
        <v>0.19182400000000044</v>
      </c>
      <c r="AW17" s="145">
        <f t="shared" si="7"/>
        <v>0</v>
      </c>
      <c r="AX17" s="145">
        <f t="shared" si="7"/>
        <v>0</v>
      </c>
      <c r="AY17" s="145">
        <f t="shared" si="7"/>
        <v>0</v>
      </c>
      <c r="AZ17" s="145">
        <f t="shared" si="7"/>
        <v>0</v>
      </c>
      <c r="BA17" s="145">
        <f t="shared" si="7"/>
        <v>0</v>
      </c>
      <c r="BB17" s="145">
        <f t="shared" si="7"/>
        <v>0</v>
      </c>
      <c r="BC17" s="145">
        <f t="shared" si="7"/>
        <v>0</v>
      </c>
      <c r="BD17" s="146"/>
    </row>
    <row r="18" spans="2:56" ht="13" thickTop="1">
      <c r="AD18" s="66"/>
      <c r="AE18" s="66"/>
      <c r="AF18" s="66"/>
      <c r="AG18" s="66"/>
      <c r="AH18" s="66"/>
      <c r="AI18" s="66"/>
      <c r="AJ18" s="66"/>
      <c r="AK18" s="66"/>
      <c r="AL18" s="66"/>
      <c r="AM18" s="66"/>
      <c r="AN18" s="66"/>
      <c r="AO18" s="66"/>
      <c r="AP18" s="66"/>
      <c r="AQ18" s="66"/>
      <c r="AR18" s="66"/>
      <c r="AS18" s="66"/>
      <c r="AT18" s="66"/>
      <c r="AU18" s="168"/>
      <c r="AV18" s="66"/>
      <c r="AW18" s="66"/>
      <c r="AX18" s="66"/>
      <c r="AY18" s="66"/>
      <c r="AZ18" s="66"/>
      <c r="BA18" s="66"/>
      <c r="BB18" s="66"/>
      <c r="BC18" s="66"/>
    </row>
    <row r="19" spans="2:56">
      <c r="S19" s="2"/>
      <c r="U19" s="166"/>
      <c r="AD19" s="66"/>
      <c r="AE19" s="66"/>
      <c r="AF19" s="66"/>
      <c r="AG19" s="66"/>
      <c r="AH19" s="66"/>
      <c r="AI19" s="66"/>
      <c r="AJ19" s="66"/>
      <c r="AK19" s="66"/>
      <c r="AL19" s="66"/>
      <c r="AM19" s="66"/>
      <c r="AN19" s="66"/>
      <c r="AO19" s="66"/>
      <c r="AP19" s="66"/>
      <c r="AQ19" s="66"/>
      <c r="AR19" s="66"/>
      <c r="AS19" s="66"/>
      <c r="AT19" s="66"/>
      <c r="AU19" s="168"/>
      <c r="AV19" s="173"/>
      <c r="AW19" s="66"/>
      <c r="AX19" s="66"/>
      <c r="AY19" s="66"/>
      <c r="AZ19" s="66"/>
      <c r="BA19" s="66"/>
      <c r="BB19" s="66"/>
      <c r="BC19" s="66"/>
    </row>
    <row r="20" spans="2:56">
      <c r="AD20" s="66"/>
      <c r="AE20" s="66"/>
      <c r="AF20" s="66"/>
      <c r="AG20" s="66"/>
      <c r="AH20" s="66"/>
      <c r="AI20" s="66"/>
      <c r="AJ20" s="66"/>
      <c r="AK20" s="66"/>
      <c r="AL20" s="66"/>
      <c r="AM20" s="66"/>
      <c r="AN20" s="66"/>
      <c r="AO20" s="66"/>
      <c r="AP20" s="66"/>
      <c r="AQ20" s="66"/>
      <c r="AR20" s="66"/>
      <c r="AS20" s="66"/>
      <c r="AT20" s="66"/>
      <c r="AU20" s="168"/>
      <c r="AV20" s="66"/>
      <c r="AW20" s="66"/>
      <c r="AX20" s="66"/>
      <c r="AY20" s="66"/>
      <c r="AZ20" s="66"/>
      <c r="BA20" s="66"/>
      <c r="BB20" s="66"/>
      <c r="BC20" s="66"/>
    </row>
    <row r="21" spans="2:56">
      <c r="AD21" s="66"/>
      <c r="AE21" s="66"/>
      <c r="AF21" s="66"/>
      <c r="AG21" s="66"/>
      <c r="AH21" s="66"/>
      <c r="AI21" s="66"/>
      <c r="AJ21" s="66"/>
      <c r="AK21" s="66"/>
      <c r="AL21" s="66"/>
      <c r="AM21" s="66"/>
      <c r="AN21" s="66"/>
      <c r="AO21" s="66"/>
      <c r="AP21" s="66"/>
      <c r="AQ21" s="66"/>
      <c r="AR21" s="66"/>
      <c r="AS21" s="66"/>
      <c r="AT21" s="66"/>
      <c r="AU21" s="168"/>
      <c r="AV21" s="66"/>
      <c r="AW21" s="66"/>
      <c r="AX21" s="66"/>
      <c r="AY21" s="66"/>
      <c r="AZ21" s="66"/>
      <c r="BA21" s="66"/>
      <c r="BB21" s="66"/>
      <c r="BC21" s="66"/>
    </row>
    <row r="22" spans="2:56">
      <c r="AD22" s="66"/>
      <c r="AE22" s="66"/>
      <c r="AF22" s="66"/>
      <c r="AG22" s="66"/>
      <c r="AH22" s="66"/>
      <c r="AI22" s="66"/>
      <c r="AJ22" s="66"/>
      <c r="AK22" s="66"/>
      <c r="AL22" s="66"/>
      <c r="AM22" s="66"/>
      <c r="AN22" s="66"/>
      <c r="AO22" s="66"/>
      <c r="AP22" s="66"/>
      <c r="AQ22" s="66"/>
      <c r="AR22" s="66"/>
      <c r="AS22" s="66"/>
      <c r="AT22" s="66"/>
      <c r="AU22" s="168"/>
      <c r="AV22" s="66"/>
      <c r="AW22" s="66"/>
      <c r="AX22" s="66"/>
      <c r="AY22" s="66"/>
      <c r="AZ22" s="66"/>
      <c r="BA22" s="66"/>
      <c r="BB22" s="66"/>
      <c r="BC22" s="66"/>
    </row>
    <row r="23" spans="2:56">
      <c r="AD23" s="66"/>
      <c r="AE23" s="66"/>
      <c r="AF23" s="66"/>
      <c r="AG23" s="66"/>
      <c r="AH23" s="66"/>
      <c r="AI23" s="66"/>
      <c r="AJ23" s="66"/>
      <c r="AK23" s="66"/>
      <c r="AL23" s="66"/>
      <c r="AM23" s="66"/>
      <c r="AN23" s="66"/>
      <c r="AO23" s="66"/>
      <c r="AP23" s="66"/>
      <c r="AQ23" s="66"/>
      <c r="AR23" s="66"/>
      <c r="AS23" s="66"/>
      <c r="AT23" s="66"/>
      <c r="AU23" s="168"/>
      <c r="AV23" s="66"/>
      <c r="AW23" s="66"/>
      <c r="AX23" s="66"/>
      <c r="AY23" s="66"/>
      <c r="AZ23" s="66"/>
      <c r="BA23" s="66"/>
      <c r="BB23" s="66"/>
      <c r="BC23" s="66"/>
    </row>
    <row r="24" spans="2:56">
      <c r="AD24" s="66"/>
      <c r="AE24" s="66"/>
      <c r="AF24" s="66"/>
      <c r="AG24" s="66"/>
      <c r="AH24" s="66"/>
      <c r="AI24" s="66"/>
      <c r="AJ24" s="66"/>
      <c r="AK24" s="66"/>
      <c r="AL24" s="66"/>
      <c r="AM24" s="66"/>
      <c r="AN24" s="66"/>
      <c r="AO24" s="66"/>
      <c r="AP24" s="66"/>
      <c r="AQ24" s="66"/>
      <c r="AR24" s="66"/>
      <c r="AS24" s="66"/>
      <c r="AT24" s="66"/>
      <c r="AU24" s="168"/>
      <c r="AV24" s="66"/>
      <c r="AW24" s="66"/>
      <c r="AX24" s="66"/>
      <c r="AY24" s="66"/>
      <c r="AZ24" s="66"/>
      <c r="BA24" s="66"/>
      <c r="BB24" s="66"/>
      <c r="BC24" s="66"/>
    </row>
    <row r="25" spans="2:56">
      <c r="AD25" s="107"/>
      <c r="AE25" s="107"/>
      <c r="AF25" s="107"/>
      <c r="AG25" s="107"/>
      <c r="AH25" s="107"/>
      <c r="AI25" s="107"/>
      <c r="AJ25" s="107"/>
      <c r="AK25" s="107"/>
      <c r="AL25" s="107"/>
      <c r="AM25" s="107"/>
      <c r="AN25" s="107"/>
      <c r="AO25" s="107"/>
      <c r="AP25" s="107"/>
      <c r="AQ25" s="107"/>
      <c r="AR25" s="107"/>
      <c r="AS25" s="107"/>
      <c r="AT25" s="107"/>
      <c r="AU25" s="169"/>
      <c r="AV25" s="107"/>
      <c r="AW25" s="107"/>
      <c r="AX25" s="107"/>
      <c r="AY25" s="107"/>
      <c r="AZ25" s="107"/>
      <c r="BA25" s="107"/>
      <c r="BB25" s="107"/>
      <c r="BC25" s="107"/>
    </row>
    <row r="26" spans="2:56">
      <c r="AD26" s="107"/>
      <c r="AE26" s="107"/>
      <c r="AF26" s="107"/>
      <c r="AG26" s="107"/>
      <c r="AH26" s="107"/>
      <c r="AI26" s="107"/>
      <c r="AJ26" s="107"/>
      <c r="AK26" s="107"/>
      <c r="AL26" s="107"/>
      <c r="AM26" s="107"/>
      <c r="AN26" s="107"/>
      <c r="AO26" s="107"/>
      <c r="AP26" s="107"/>
      <c r="AQ26" s="107"/>
      <c r="AR26" s="107"/>
      <c r="AS26" s="107"/>
      <c r="AT26" s="107"/>
      <c r="AU26" s="169"/>
      <c r="AV26" s="107"/>
      <c r="AW26" s="107"/>
      <c r="AX26" s="107"/>
      <c r="AY26" s="107"/>
      <c r="AZ26" s="107"/>
      <c r="BA26" s="107"/>
      <c r="BB26" s="107"/>
      <c r="BC26" s="107"/>
    </row>
    <row r="27" spans="2:56">
      <c r="AD27" s="107"/>
      <c r="AE27" s="107"/>
      <c r="AF27" s="107"/>
      <c r="AG27" s="107"/>
      <c r="AH27" s="107"/>
      <c r="AI27" s="107"/>
      <c r="AJ27" s="107"/>
      <c r="AK27" s="107"/>
      <c r="AL27" s="107"/>
      <c r="AM27" s="107"/>
      <c r="AN27" s="107"/>
      <c r="AO27" s="107"/>
      <c r="AP27" s="107"/>
      <c r="AQ27" s="107"/>
      <c r="AR27" s="107"/>
      <c r="AS27" s="107"/>
      <c r="AT27" s="107"/>
      <c r="AU27" s="169"/>
      <c r="AV27" s="107"/>
      <c r="AW27" s="107"/>
      <c r="AX27" s="107"/>
      <c r="AY27" s="107"/>
      <c r="AZ27" s="107"/>
      <c r="BA27" s="107"/>
      <c r="BB27" s="107"/>
      <c r="BC27" s="107"/>
    </row>
    <row r="28" spans="2:56">
      <c r="AD28" s="107"/>
      <c r="AE28" s="107"/>
      <c r="AF28" s="107"/>
      <c r="AG28" s="107"/>
      <c r="AH28" s="107"/>
      <c r="AI28" s="107"/>
      <c r="AJ28" s="107"/>
      <c r="AK28" s="107"/>
      <c r="AL28" s="107"/>
      <c r="AM28" s="107"/>
      <c r="AN28" s="107"/>
      <c r="AO28" s="107"/>
      <c r="AP28" s="107"/>
      <c r="AQ28" s="107"/>
      <c r="AR28" s="107"/>
      <c r="AS28" s="107"/>
      <c r="AT28" s="107"/>
      <c r="AU28" s="169"/>
      <c r="AV28" s="107"/>
      <c r="AW28" s="107"/>
      <c r="AX28" s="107"/>
      <c r="AY28" s="107"/>
      <c r="AZ28" s="107"/>
      <c r="BA28" s="107"/>
      <c r="BB28" s="107"/>
      <c r="BC28" s="107"/>
    </row>
    <row r="29" spans="2:56">
      <c r="AD29"/>
      <c r="AE29"/>
      <c r="AF29"/>
      <c r="AG29"/>
      <c r="AH29"/>
      <c r="AI29"/>
      <c r="AJ29"/>
      <c r="AK29"/>
      <c r="AL29"/>
      <c r="AM29"/>
      <c r="AN29"/>
      <c r="AO29"/>
      <c r="AP29"/>
      <c r="AQ29"/>
      <c r="AR29"/>
      <c r="AS29"/>
      <c r="AT29"/>
      <c r="AU29" s="2"/>
      <c r="AV29"/>
      <c r="AW29"/>
      <c r="AX29"/>
      <c r="AY29"/>
      <c r="AZ29"/>
      <c r="BA29"/>
      <c r="BB29"/>
      <c r="BC29"/>
    </row>
    <row r="30" spans="2:56">
      <c r="AD30" s="107"/>
      <c r="AE30" s="107"/>
      <c r="AF30" s="107"/>
      <c r="AG30" s="107"/>
      <c r="AH30" s="107"/>
      <c r="AI30" s="107"/>
      <c r="AJ30" s="107"/>
      <c r="AK30" s="107"/>
      <c r="AL30" s="107"/>
      <c r="AM30" s="107"/>
      <c r="AN30" s="107"/>
      <c r="AO30" s="107"/>
      <c r="AP30" s="107"/>
      <c r="AQ30" s="107"/>
      <c r="AR30" s="107"/>
      <c r="AS30" s="107"/>
      <c r="AT30" s="107"/>
      <c r="AU30" s="169"/>
      <c r="AV30" s="107"/>
      <c r="AW30" s="107"/>
      <c r="AX30" s="107"/>
      <c r="AY30" s="107"/>
      <c r="AZ30" s="107"/>
      <c r="BA30" s="107"/>
      <c r="BB30" s="107"/>
      <c r="BC30" s="107"/>
    </row>
    <row r="31" spans="2:56">
      <c r="AD31" s="107"/>
      <c r="AE31" s="107"/>
      <c r="AF31" s="107"/>
      <c r="AG31" s="107"/>
      <c r="AH31" s="107"/>
      <c r="AI31" s="107"/>
      <c r="AJ31" s="107"/>
      <c r="AK31" s="107"/>
      <c r="AL31" s="107"/>
      <c r="AM31" s="107"/>
      <c r="AN31" s="107"/>
      <c r="AO31" s="107"/>
      <c r="AP31" s="107"/>
      <c r="AQ31" s="107"/>
      <c r="AR31" s="107"/>
      <c r="AS31" s="107"/>
      <c r="AT31" s="107"/>
      <c r="AU31" s="169"/>
      <c r="AV31" s="107"/>
      <c r="AW31" s="107"/>
      <c r="AX31" s="107"/>
      <c r="AY31" s="107"/>
      <c r="AZ31" s="107"/>
      <c r="BA31" s="107"/>
      <c r="BB31" s="107"/>
      <c r="BC31" s="107"/>
    </row>
    <row r="32" spans="2:56">
      <c r="AD32" s="107"/>
      <c r="AE32" s="107"/>
      <c r="AF32" s="107"/>
      <c r="AG32" s="107"/>
      <c r="AH32" s="107"/>
      <c r="AI32" s="107"/>
      <c r="AJ32" s="107"/>
      <c r="AK32" s="107"/>
      <c r="AL32" s="107"/>
      <c r="AM32" s="107"/>
      <c r="AN32" s="107"/>
      <c r="AO32" s="107"/>
      <c r="AP32" s="107"/>
      <c r="AQ32" s="107"/>
      <c r="AR32" s="107"/>
      <c r="AS32" s="107"/>
      <c r="AT32" s="107"/>
      <c r="AU32" s="169"/>
      <c r="AV32" s="107"/>
      <c r="AW32" s="107"/>
      <c r="AX32" s="107"/>
      <c r="AY32" s="107"/>
      <c r="AZ32" s="107"/>
      <c r="BA32" s="107"/>
      <c r="BB32" s="107"/>
      <c r="BC32" s="107"/>
    </row>
    <row r="33" spans="30:55">
      <c r="AD33" s="107"/>
      <c r="AE33" s="107"/>
      <c r="AF33" s="107"/>
      <c r="AG33" s="107"/>
      <c r="AH33" s="107"/>
      <c r="AI33" s="107"/>
      <c r="AJ33" s="107"/>
      <c r="AK33" s="107"/>
      <c r="AL33" s="107"/>
      <c r="AM33" s="107"/>
      <c r="AN33" s="107"/>
      <c r="AO33" s="107"/>
      <c r="AP33" s="107"/>
      <c r="AQ33" s="107"/>
      <c r="AR33" s="107"/>
      <c r="AS33" s="107"/>
      <c r="AT33" s="107"/>
      <c r="AU33" s="169"/>
      <c r="AV33" s="107"/>
      <c r="AW33" s="107"/>
      <c r="AX33" s="107"/>
      <c r="AY33" s="107"/>
      <c r="AZ33" s="107"/>
      <c r="BA33" s="107"/>
      <c r="BB33" s="107"/>
      <c r="BC33" s="107"/>
    </row>
    <row r="34" spans="30:55">
      <c r="AD34" s="107"/>
      <c r="AE34" s="107"/>
      <c r="AF34" s="107"/>
      <c r="AG34" s="107"/>
      <c r="AH34" s="107"/>
      <c r="AI34" s="107"/>
      <c r="AJ34" s="107"/>
      <c r="AK34" s="107"/>
      <c r="AL34" s="107"/>
      <c r="AM34" s="107"/>
      <c r="AN34" s="107"/>
      <c r="AO34" s="107"/>
      <c r="AP34" s="107"/>
      <c r="AQ34" s="107"/>
      <c r="AR34" s="107"/>
      <c r="AS34" s="107"/>
      <c r="AT34" s="107"/>
      <c r="AU34" s="169"/>
      <c r="AV34" s="107"/>
      <c r="AW34" s="107"/>
      <c r="AX34" s="107"/>
      <c r="AY34" s="107"/>
      <c r="AZ34" s="107"/>
      <c r="BA34" s="107"/>
      <c r="BB34" s="107"/>
      <c r="BC34" s="107"/>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row r="38" spans="30:55">
      <c r="AD38" s="107"/>
      <c r="AE38" s="107"/>
      <c r="AF38" s="107"/>
      <c r="AG38" s="107"/>
      <c r="AH38" s="107"/>
      <c r="AI38" s="107"/>
      <c r="AJ38" s="107"/>
      <c r="AK38" s="107"/>
      <c r="AL38" s="107"/>
      <c r="AM38" s="107"/>
      <c r="AN38" s="107"/>
      <c r="AO38" s="107"/>
      <c r="AP38" s="107"/>
      <c r="AQ38" s="107"/>
      <c r="AR38" s="107"/>
      <c r="AS38" s="107"/>
      <c r="AT38" s="107"/>
      <c r="AU38" s="169"/>
      <c r="AV38" s="107"/>
      <c r="AW38" s="107"/>
      <c r="AX38" s="107"/>
      <c r="AY38" s="107"/>
      <c r="AZ38" s="107"/>
      <c r="BA38" s="107"/>
      <c r="BB38" s="107"/>
      <c r="BC38" s="107"/>
    </row>
    <row r="39" spans="30:55">
      <c r="AD39" s="107"/>
      <c r="AE39" s="107"/>
      <c r="AF39" s="107"/>
      <c r="AG39" s="107"/>
      <c r="AH39" s="107"/>
      <c r="AI39" s="107"/>
      <c r="AJ39" s="107"/>
      <c r="AK39" s="107"/>
      <c r="AL39" s="107"/>
      <c r="AM39" s="107"/>
      <c r="AN39" s="107"/>
      <c r="AO39" s="107"/>
      <c r="AP39" s="107"/>
      <c r="AQ39" s="107"/>
      <c r="AR39" s="107"/>
      <c r="AS39" s="107"/>
      <c r="AT39" s="107"/>
      <c r="AU39" s="169"/>
      <c r="AV39" s="107"/>
      <c r="AW39" s="107"/>
      <c r="AX39" s="107"/>
      <c r="AY39" s="107"/>
      <c r="AZ39" s="107"/>
      <c r="BA39" s="107"/>
      <c r="BB39" s="107"/>
      <c r="BC39" s="107"/>
    </row>
  </sheetData>
  <mergeCells count="6">
    <mergeCell ref="C2:BC2"/>
    <mergeCell ref="AD3:BC3"/>
    <mergeCell ref="AD4:BC4"/>
    <mergeCell ref="B3:B5"/>
    <mergeCell ref="C3:AB3"/>
    <mergeCell ref="C4:AB4"/>
  </mergeCells>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39"/>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48" width="5.7265625" style="67" customWidth="1"/>
    <col min="49" max="55" width="5.7265625" style="67" hidden="1" customWidth="1"/>
  </cols>
  <sheetData>
    <row r="1" spans="1:56" ht="9" customHeight="1" thickBot="1">
      <c r="A1" s="20">
        <f>[2]RWE!$A$8</f>
        <v>1.9</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22" t="s">
        <v>19</v>
      </c>
      <c r="D3" s="223"/>
      <c r="E3" s="223"/>
      <c r="F3" s="223"/>
      <c r="G3" s="223"/>
      <c r="H3" s="223"/>
      <c r="I3" s="223"/>
      <c r="J3" s="223"/>
      <c r="K3" s="223"/>
      <c r="L3" s="223"/>
      <c r="M3" s="223"/>
      <c r="N3" s="223"/>
      <c r="O3" s="223"/>
      <c r="P3" s="223"/>
      <c r="Q3" s="223"/>
      <c r="R3" s="223"/>
      <c r="S3" s="223"/>
      <c r="T3" s="223"/>
      <c r="U3" s="223"/>
      <c r="V3" s="223"/>
      <c r="W3" s="223"/>
      <c r="X3" s="223"/>
      <c r="Y3" s="223"/>
      <c r="Z3" s="223"/>
      <c r="AA3" s="223"/>
      <c r="AB3" s="224"/>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4</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0"/>
    </row>
    <row r="6" spans="1:56" ht="20" customHeight="1" thickTop="1" thickBot="1">
      <c r="B6" s="43" t="s">
        <v>15</v>
      </c>
      <c r="C6" s="49">
        <f>1/$A$1*'[1]4408Exp'!BC$263</f>
        <v>5.1496872199999995E-2</v>
      </c>
      <c r="D6" s="50">
        <f>1/$A$1*'[1]4408Exp'!BC$263</f>
        <v>5.1496872199999995E-2</v>
      </c>
      <c r="E6" s="50">
        <f>1/$A$1*'[1]4408Exp'!BD$263</f>
        <v>7.611718804444445E-2</v>
      </c>
      <c r="F6" s="50">
        <f>1/$A$1*'[1]4408Exp'!BE$263</f>
        <v>7.5725415644444433E-2</v>
      </c>
      <c r="G6" s="50">
        <f>1/$A$1*'[1]4408Exp'!BF$263</f>
        <v>6.8225243533333327E-2</v>
      </c>
      <c r="H6" s="50">
        <f>1/$A$1*'[1]4408Exp'!BG$263</f>
        <v>6.4793744399999992E-2</v>
      </c>
      <c r="I6" s="50">
        <f>1/$A$1*'[1]4408Exp'!BH$263</f>
        <v>4.61757114E-2</v>
      </c>
      <c r="J6" s="50">
        <f>1/$A$1*'[1]4408Exp'!BI$263</f>
        <v>2.3891484199999993E-2</v>
      </c>
      <c r="K6" s="50">
        <f>1/$A$1*'[1]4408Exp'!BJ$263</f>
        <v>2.0259770999999999E-2</v>
      </c>
      <c r="L6" s="50">
        <f>1/$A$1*'[1]4408Exp'!BK$263</f>
        <v>5.4460607999999994E-3</v>
      </c>
      <c r="M6" s="50">
        <f>1/$A$1*'[1]4408Exp'!BL$263</f>
        <v>1.5807659999999997E-3</v>
      </c>
      <c r="N6" s="50">
        <f>1/$A$1*'[1]4408Exp'!BM$263</f>
        <v>4.6695263999999986E-3</v>
      </c>
      <c r="O6" s="50">
        <f>1/$A$1*'[1]4408Exp'!BN$263</f>
        <v>7.6732341999999993E-3</v>
      </c>
      <c r="P6" s="50">
        <f>1/$A$1*'[1]4408Exp'!BO$263</f>
        <v>6.7306867599999992E-3</v>
      </c>
      <c r="Q6" s="50">
        <f>1/$A$1*'[1]4408Exp'!BP$263</f>
        <v>8.0065577999999995E-3</v>
      </c>
      <c r="R6" s="50">
        <f>1/$A$1*'[1]4408Exp'!BQ$263</f>
        <v>8.3077451999999975E-3</v>
      </c>
      <c r="S6" s="50">
        <f>1/$A$1*'[1]4408Exp'!BR$263</f>
        <v>3.1984397999999994E-3</v>
      </c>
      <c r="T6" s="50">
        <f>1/$A$1*'[1]4408Exp'!BS$263</f>
        <v>2.0007059999999997E-3</v>
      </c>
      <c r="U6" s="163">
        <f>1/$A$1*'[1]4408Exp'!BT$263</f>
        <v>3.5709999999999995E-4</v>
      </c>
      <c r="V6" s="50">
        <f>1/$A$1*'[1]4408Exp'!BU$263</f>
        <v>0</v>
      </c>
      <c r="W6" s="50">
        <f>1/$A$1*'[1]4408Exp'!BV$263</f>
        <v>0</v>
      </c>
      <c r="X6" s="50">
        <f>1/$A$1*'[1]4408Exp'!BW$263</f>
        <v>0</v>
      </c>
      <c r="Y6" s="50">
        <f>1/$A$1*'[1]4408Exp'!BX$263</f>
        <v>0</v>
      </c>
      <c r="Z6" s="50">
        <f>1/$A$1*'[1]4408Exp'!BY$263</f>
        <v>0</v>
      </c>
      <c r="AA6" s="50">
        <f>1/$A$1*'[1]4408Exp'!BZ$263</f>
        <v>0</v>
      </c>
      <c r="AB6" s="50">
        <f>1/$A$1*'[1]4408Exp'!CA$263</f>
        <v>0</v>
      </c>
      <c r="AC6" s="51"/>
      <c r="AD6" s="90">
        <f>'[1]4408Exp'!CB$263</f>
        <v>6.0052538613744284</v>
      </c>
      <c r="AE6" s="91">
        <f>'[1]4408Exp'!CC$263</f>
        <v>9.740173865626037</v>
      </c>
      <c r="AF6" s="91">
        <f>'[1]4408Exp'!CD$263</f>
        <v>15.286312786040995</v>
      </c>
      <c r="AG6" s="91">
        <f>'[1]4408Exp'!CE$263</f>
        <v>15.809766999999999</v>
      </c>
      <c r="AH6" s="91">
        <f>'[1]4408Exp'!CF$263</f>
        <v>19.700258855995237</v>
      </c>
      <c r="AI6" s="91">
        <f>'[1]4408Exp'!CG$263</f>
        <v>19.490315074081575</v>
      </c>
      <c r="AJ6" s="91">
        <f>'[1]4408Exp'!CH$263</f>
        <v>15.518376596566245</v>
      </c>
      <c r="AK6" s="91">
        <f>'[1]4408Exp'!CI$263</f>
        <v>9.7371427949265517</v>
      </c>
      <c r="AL6" s="91">
        <f>'[1]4408Exp'!CJ$263</f>
        <v>7.5436573204859778</v>
      </c>
      <c r="AM6" s="91">
        <f>'[1]4408Exp'!CK$263</f>
        <v>1.5101504046921146</v>
      </c>
      <c r="AN6" s="91">
        <f>'[1]4408Exp'!CL$263</f>
        <v>0.72117493238988084</v>
      </c>
      <c r="AO6" s="91">
        <f>'[1]4408Exp'!CM$263</f>
        <v>2.2782601619758847</v>
      </c>
      <c r="AP6" s="91">
        <f>'[1]4408Exp'!CN$263</f>
        <v>2.9006061180656229</v>
      </c>
      <c r="AQ6" s="91">
        <f>'[1]4408Exp'!CO$263</f>
        <v>3.2195269999999998</v>
      </c>
      <c r="AR6" s="91">
        <f>'[1]4408Exp'!CP$263</f>
        <v>3.5291939999999999</v>
      </c>
      <c r="AS6" s="91">
        <f>'[1]4408Exp'!CQ$263</f>
        <v>3.6830496145000002</v>
      </c>
      <c r="AT6" s="91">
        <f>'[1]4408Exp'!CR$263</f>
        <v>2.1661654873999998</v>
      </c>
      <c r="AU6" s="91">
        <f>'[1]4408Exp'!CS$263</f>
        <v>0.80597261939999998</v>
      </c>
      <c r="AV6" s="170">
        <f>'[1]4408Exp'!CT$263</f>
        <v>0.221386</v>
      </c>
      <c r="AW6" s="91">
        <f>'[1]4408Exp'!CU$263</f>
        <v>0</v>
      </c>
      <c r="AX6" s="91">
        <f>'[1]4408Exp'!CV$263</f>
        <v>0</v>
      </c>
      <c r="AY6" s="91">
        <f>'[1]4408Exp'!CW$263</f>
        <v>0</v>
      </c>
      <c r="AZ6" s="91">
        <f>'[1]4408Exp'!CX$263</f>
        <v>0</v>
      </c>
      <c r="BA6" s="91">
        <f>'[1]4408Exp'!CY$263</f>
        <v>0</v>
      </c>
      <c r="BB6" s="91">
        <f>'[1]4408Exp'!CZ$263</f>
        <v>0</v>
      </c>
      <c r="BC6" s="91">
        <f>'[1]4408Exp'!DA$263</f>
        <v>0</v>
      </c>
      <c r="BD6" s="146"/>
    </row>
    <row r="7" spans="1:56" ht="17.149999999999999" customHeight="1" thickTop="1">
      <c r="B7" s="72" t="s">
        <v>55</v>
      </c>
      <c r="C7" s="73">
        <f>1/$A$1*'[1]4408Exp'!BC$266</f>
        <v>2.7719999999999997E-7</v>
      </c>
      <c r="D7" s="74">
        <f>1/$A$1*'[1]4408Exp'!BC$266</f>
        <v>2.7719999999999997E-7</v>
      </c>
      <c r="E7" s="74">
        <f>1/$A$1*'[1]4408Exp'!BD$266</f>
        <v>5.1379999999999996E-7</v>
      </c>
      <c r="F7" s="74">
        <f>1/$A$1*'[1]4408Exp'!BE$266</f>
        <v>0</v>
      </c>
      <c r="G7" s="74">
        <f>1/$A$1*'[1]4408Exp'!BF$266</f>
        <v>0</v>
      </c>
      <c r="H7" s="74">
        <f>1/$A$1*'[1]4408Exp'!BG$266</f>
        <v>0</v>
      </c>
      <c r="I7" s="74">
        <f>1/$A$1*'[1]4408Exp'!BH$266</f>
        <v>4.7473999999999996E-6</v>
      </c>
      <c r="J7" s="74">
        <f>1/$A$1*'[1]4408Exp'!BI$266</f>
        <v>0</v>
      </c>
      <c r="K7" s="74">
        <f>1/$A$1*'[1]4408Exp'!BJ$266</f>
        <v>0</v>
      </c>
      <c r="L7" s="74">
        <f>1/$A$1*'[1]4408Exp'!BK$266</f>
        <v>0</v>
      </c>
      <c r="M7" s="74">
        <f>1/$A$1*'[1]4408Exp'!BL$266</f>
        <v>0</v>
      </c>
      <c r="N7" s="74">
        <f>1/$A$1*'[1]4408Exp'!BM$266</f>
        <v>0</v>
      </c>
      <c r="O7" s="74">
        <f>1/$A$1*'[1]4408Exp'!BN$266</f>
        <v>0</v>
      </c>
      <c r="P7" s="74">
        <f>1/$A$1*'[1]4408Exp'!BO$266</f>
        <v>0</v>
      </c>
      <c r="Q7" s="74">
        <f>1/$A$1*'[1]4408Exp'!BP$266</f>
        <v>0</v>
      </c>
      <c r="R7" s="74">
        <f>1/$A$1*'[1]4408Exp'!BQ$266</f>
        <v>0</v>
      </c>
      <c r="S7" s="74">
        <f>1/$A$1*'[1]4408Exp'!BR$266</f>
        <v>0</v>
      </c>
      <c r="T7" s="74">
        <f>1/$A$1*'[1]4408Exp'!BS$266</f>
        <v>0</v>
      </c>
      <c r="U7" s="74">
        <f>1/$A$1*'[1]4408Exp'!BT$266</f>
        <v>0</v>
      </c>
      <c r="V7" s="74">
        <f>1/$A$1*'[1]4408Exp'!BU$266</f>
        <v>0</v>
      </c>
      <c r="W7" s="74">
        <f>1/$A$1*'[1]4408Exp'!BV$266</f>
        <v>0</v>
      </c>
      <c r="X7" s="74">
        <f>1/$A$1*'[1]4408Exp'!BW$266</f>
        <v>0</v>
      </c>
      <c r="Y7" s="74">
        <f>1/$A$1*'[1]4408Exp'!BX$266</f>
        <v>0</v>
      </c>
      <c r="Z7" s="74">
        <f>1/$A$1*'[1]4408Exp'!BY$266</f>
        <v>0</v>
      </c>
      <c r="AA7" s="74">
        <f>1/$A$1*'[1]4408Exp'!BZ$266</f>
        <v>0</v>
      </c>
      <c r="AB7" s="74">
        <f>1/$A$1*'[1]4408Exp'!CA$266</f>
        <v>0</v>
      </c>
      <c r="AC7" s="137"/>
      <c r="AD7" s="92">
        <f>'[1]4408Exp'!CB$266</f>
        <v>3.9384999999999996E-2</v>
      </c>
      <c r="AE7" s="93">
        <f>'[1]4408Exp'!CC$266</f>
        <v>3.6639999999999997E-3</v>
      </c>
      <c r="AF7" s="93">
        <f>'[1]4408Exp'!CD$266</f>
        <v>6.6010000000000001E-3</v>
      </c>
      <c r="AG7" s="93">
        <f>'[1]4408Exp'!CE$266</f>
        <v>0</v>
      </c>
      <c r="AH7" s="93">
        <f>'[1]4408Exp'!CF$266</f>
        <v>0</v>
      </c>
      <c r="AI7" s="93">
        <f>'[1]4408Exp'!CG$266</f>
        <v>0</v>
      </c>
      <c r="AJ7" s="93">
        <f>'[1]4408Exp'!CH$266</f>
        <v>2.1679E-2</v>
      </c>
      <c r="AK7" s="93">
        <f>'[1]4408Exp'!CI$266</f>
        <v>0</v>
      </c>
      <c r="AL7" s="93">
        <f>'[1]4408Exp'!CJ$266</f>
        <v>0</v>
      </c>
      <c r="AM7" s="93">
        <f>'[1]4408Exp'!CK$266</f>
        <v>0</v>
      </c>
      <c r="AN7" s="93">
        <f>'[1]4408Exp'!CL$266</f>
        <v>0</v>
      </c>
      <c r="AO7" s="93">
        <f>'[1]4408Exp'!CM$266</f>
        <v>0</v>
      </c>
      <c r="AP7" s="93">
        <f>'[1]4408Exp'!CN$266</f>
        <v>0</v>
      </c>
      <c r="AQ7" s="93">
        <f>'[1]4408Exp'!CO$266</f>
        <v>0</v>
      </c>
      <c r="AR7" s="93">
        <f>'[1]4408Exp'!CP$266</f>
        <v>0</v>
      </c>
      <c r="AS7" s="93">
        <f>'[1]4408Exp'!CQ$266</f>
        <v>0</v>
      </c>
      <c r="AT7" s="93">
        <f>'[1]4408Exp'!CR$266</f>
        <v>0</v>
      </c>
      <c r="AU7" s="93">
        <f>'[1]4408Exp'!CS$266</f>
        <v>0</v>
      </c>
      <c r="AV7" s="93">
        <f>'[1]4408Exp'!CT$266</f>
        <v>0</v>
      </c>
      <c r="AW7" s="93">
        <f>'[1]4408Exp'!CU$266</f>
        <v>0</v>
      </c>
      <c r="AX7" s="93">
        <f>'[1]4408Exp'!CV$266</f>
        <v>0</v>
      </c>
      <c r="AY7" s="93">
        <f>'[1]4408Exp'!CW$266</f>
        <v>0</v>
      </c>
      <c r="AZ7" s="93">
        <f>'[1]4408Exp'!CX$266</f>
        <v>0</v>
      </c>
      <c r="BA7" s="93">
        <f>'[1]4408Exp'!CY$266</f>
        <v>0</v>
      </c>
      <c r="BB7" s="93">
        <f>'[1]4408Exp'!CZ$266</f>
        <v>0</v>
      </c>
      <c r="BC7" s="93">
        <f>'[1]4408Exp'!DA$266</f>
        <v>0</v>
      </c>
      <c r="BD7" s="146"/>
    </row>
    <row r="8" spans="1:56" ht="17.149999999999999" customHeight="1">
      <c r="B8" s="75" t="s">
        <v>56</v>
      </c>
      <c r="C8" s="76">
        <f>1/$A$1*'[1]4408Exp'!BC$268</f>
        <v>0</v>
      </c>
      <c r="D8" s="77">
        <f>1/$A$1*'[1]4408Exp'!BC$268</f>
        <v>0</v>
      </c>
      <c r="E8" s="77">
        <f>1/$A$1*'[1]4408Exp'!BD$268</f>
        <v>0</v>
      </c>
      <c r="F8" s="77">
        <f>1/$A$1*'[1]4408Exp'!BE$268</f>
        <v>0</v>
      </c>
      <c r="G8" s="77">
        <f>1/$A$1*'[1]4408Exp'!BF$268</f>
        <v>0</v>
      </c>
      <c r="H8" s="77">
        <f>1/$A$1*'[1]4408Exp'!BG$268</f>
        <v>0</v>
      </c>
      <c r="I8" s="77">
        <f>1/$A$1*'[1]4408Exp'!BH$268</f>
        <v>0</v>
      </c>
      <c r="J8" s="77">
        <f>1/$A$1*'[1]4408Exp'!BI$268</f>
        <v>0</v>
      </c>
      <c r="K8" s="77">
        <f>1/$A$1*'[1]4408Exp'!BJ$268</f>
        <v>0</v>
      </c>
      <c r="L8" s="77">
        <f>1/$A$1*'[1]4408Exp'!BK$268</f>
        <v>1.22268E-5</v>
      </c>
      <c r="M8" s="77">
        <f>1/$A$1*'[1]4408Exp'!BL$268</f>
        <v>4.2511999999999992E-6</v>
      </c>
      <c r="N8" s="77">
        <f>1/$A$1*'[1]4408Exp'!BM$268</f>
        <v>5.3213999999999987E-6</v>
      </c>
      <c r="O8" s="77">
        <f>1/$A$1*'[1]4408Exp'!BN$268</f>
        <v>0</v>
      </c>
      <c r="P8" s="77">
        <f>1/$A$1*'[1]4408Exp'!BO$268</f>
        <v>0</v>
      </c>
      <c r="Q8" s="77">
        <f>1/$A$1*'[1]4408Exp'!BP$268</f>
        <v>0</v>
      </c>
      <c r="R8" s="77">
        <f>1/$A$1*'[1]4408Exp'!BQ$268</f>
        <v>4.6309999999999994E-6</v>
      </c>
      <c r="S8" s="77">
        <f>1/$A$1*'[1]4408Exp'!BR$268</f>
        <v>9.9963999999999994E-5</v>
      </c>
      <c r="T8" s="77">
        <f>1/$A$1*'[1]4408Exp'!BS$268</f>
        <v>4.7111999999999992E-5</v>
      </c>
      <c r="U8" s="77">
        <f>1/$A$1*'[1]4408Exp'!BT$268</f>
        <v>2.2100000000000002E-5</v>
      </c>
      <c r="V8" s="77">
        <f>1/$A$1*'[1]4408Exp'!BU$268</f>
        <v>0</v>
      </c>
      <c r="W8" s="77">
        <f>1/$A$1*'[1]4408Exp'!BV$268</f>
        <v>0</v>
      </c>
      <c r="X8" s="77">
        <f>1/$A$1*'[1]4408Exp'!BW$268</f>
        <v>0</v>
      </c>
      <c r="Y8" s="77">
        <f>1/$A$1*'[1]4408Exp'!BX$268</f>
        <v>0</v>
      </c>
      <c r="Z8" s="77">
        <f>1/$A$1*'[1]4408Exp'!BY$268</f>
        <v>0</v>
      </c>
      <c r="AA8" s="77">
        <f>1/$A$1*'[1]4408Exp'!BZ$268</f>
        <v>0</v>
      </c>
      <c r="AB8" s="77">
        <f>1/$A$1*'[1]4408Exp'!CA$268</f>
        <v>0</v>
      </c>
      <c r="AC8" s="137"/>
      <c r="AD8" s="94">
        <f>'[1]4408Exp'!CB$268</f>
        <v>0</v>
      </c>
      <c r="AE8" s="95">
        <f>'[1]4408Exp'!CC$268</f>
        <v>0</v>
      </c>
      <c r="AF8" s="95">
        <f>'[1]4408Exp'!CD$268</f>
        <v>0</v>
      </c>
      <c r="AG8" s="95">
        <f>'[1]4408Exp'!CE$268</f>
        <v>0</v>
      </c>
      <c r="AH8" s="95">
        <f>'[1]4408Exp'!CF$268</f>
        <v>0</v>
      </c>
      <c r="AI8" s="95">
        <f>'[1]4408Exp'!CG$268</f>
        <v>0</v>
      </c>
      <c r="AJ8" s="95">
        <f>'[1]4408Exp'!CH$268</f>
        <v>0</v>
      </c>
      <c r="AK8" s="95">
        <f>'[1]4408Exp'!CI$268</f>
        <v>0</v>
      </c>
      <c r="AL8" s="95">
        <f>'[1]4408Exp'!CJ$268</f>
        <v>0</v>
      </c>
      <c r="AM8" s="95">
        <f>'[1]4408Exp'!CK$268</f>
        <v>1.5473000000000001E-2</v>
      </c>
      <c r="AN8" s="95">
        <f>'[1]4408Exp'!CL$268</f>
        <v>1.5540999999999999E-2</v>
      </c>
      <c r="AO8" s="95">
        <f>'[1]4408Exp'!CM$268</f>
        <v>1.1823999999999999E-2</v>
      </c>
      <c r="AP8" s="95">
        <f>'[1]4408Exp'!CN$268</f>
        <v>0</v>
      </c>
      <c r="AQ8" s="95">
        <f>'[1]4408Exp'!CO$268</f>
        <v>0</v>
      </c>
      <c r="AR8" s="95">
        <f>'[1]4408Exp'!CP$268</f>
        <v>0</v>
      </c>
      <c r="AS8" s="95">
        <f>'[1]4408Exp'!CQ$268</f>
        <v>1.8523999999999999E-2</v>
      </c>
      <c r="AT8" s="95">
        <f>'[1]4408Exp'!CR$268</f>
        <v>0.43233299999999997</v>
      </c>
      <c r="AU8" s="95">
        <f>'[1]4408Exp'!CS$268</f>
        <v>0.21465399999999998</v>
      </c>
      <c r="AV8" s="95">
        <f>'[1]4408Exp'!CT$268</f>
        <v>0.116687</v>
      </c>
      <c r="AW8" s="95">
        <f>'[1]4408Exp'!CU$268</f>
        <v>0</v>
      </c>
      <c r="AX8" s="95">
        <f>'[1]4408Exp'!CV$268</f>
        <v>0</v>
      </c>
      <c r="AY8" s="95">
        <f>'[1]4408Exp'!CW$268</f>
        <v>0</v>
      </c>
      <c r="AZ8" s="95">
        <f>'[1]4408Exp'!CX$268</f>
        <v>0</v>
      </c>
      <c r="BA8" s="95">
        <f>'[1]4408Exp'!CY$268</f>
        <v>0</v>
      </c>
      <c r="BB8" s="95">
        <f>'[1]4408Exp'!CZ$268</f>
        <v>0</v>
      </c>
      <c r="BC8" s="95">
        <f>'[1]4408Exp'!DA$268</f>
        <v>0</v>
      </c>
      <c r="BD8" s="146"/>
    </row>
    <row r="9" spans="1:56" ht="17.149999999999999" customHeight="1">
      <c r="B9" s="75" t="s">
        <v>57</v>
      </c>
      <c r="C9" s="76">
        <f>1/$A$1*'[1]4408Exp'!BC$269</f>
        <v>0</v>
      </c>
      <c r="D9" s="77">
        <f>1/$A$1*'[1]4408Exp'!BC$269</f>
        <v>0</v>
      </c>
      <c r="E9" s="77">
        <f>1/$A$1*'[1]4408Exp'!BD$269</f>
        <v>0</v>
      </c>
      <c r="F9" s="77">
        <f>1/$A$1*'[1]4408Exp'!BE$269</f>
        <v>0</v>
      </c>
      <c r="G9" s="77">
        <f>1/$A$1*'[1]4408Exp'!BF$269</f>
        <v>0</v>
      </c>
      <c r="H9" s="77">
        <f>1/$A$1*'[1]4408Exp'!BG$269</f>
        <v>0</v>
      </c>
      <c r="I9" s="77">
        <f>1/$A$1*'[1]4408Exp'!BH$269</f>
        <v>0</v>
      </c>
      <c r="J9" s="77">
        <f>1/$A$1*'[1]4408Exp'!BI$269</f>
        <v>0</v>
      </c>
      <c r="K9" s="77">
        <f>1/$A$1*'[1]4408Exp'!BJ$269</f>
        <v>0</v>
      </c>
      <c r="L9" s="77">
        <f>1/$A$1*'[1]4408Exp'!BK$269</f>
        <v>0</v>
      </c>
      <c r="M9" s="77">
        <f>1/$A$1*'[1]4408Exp'!BL$269</f>
        <v>0</v>
      </c>
      <c r="N9" s="77">
        <f>1/$A$1*'[1]4408Exp'!BM$269</f>
        <v>0</v>
      </c>
      <c r="O9" s="77">
        <f>1/$A$1*'[1]4408Exp'!BN$269</f>
        <v>0</v>
      </c>
      <c r="P9" s="77">
        <f>1/$A$1*'[1]4408Exp'!BO$269</f>
        <v>0</v>
      </c>
      <c r="Q9" s="77">
        <f>1/$A$1*'[1]4408Exp'!BP$269</f>
        <v>0</v>
      </c>
      <c r="R9" s="77">
        <f>1/$A$1*'[1]4408Exp'!BQ$269</f>
        <v>0</v>
      </c>
      <c r="S9" s="77">
        <f>1/$A$1*'[1]4408Exp'!BR$269</f>
        <v>0</v>
      </c>
      <c r="T9" s="77">
        <f>1/$A$1*'[1]4408Exp'!BS$269</f>
        <v>0</v>
      </c>
      <c r="U9" s="77">
        <f>1/$A$1*'[1]4408Exp'!BT$269</f>
        <v>0</v>
      </c>
      <c r="V9" s="77">
        <f>1/$A$1*'[1]4408Exp'!BU$269</f>
        <v>0</v>
      </c>
      <c r="W9" s="77">
        <f>1/$A$1*'[1]4408Exp'!BV$269</f>
        <v>0</v>
      </c>
      <c r="X9" s="77">
        <f>1/$A$1*'[1]4408Exp'!BW$269</f>
        <v>0</v>
      </c>
      <c r="Y9" s="77">
        <f>1/$A$1*'[1]4408Exp'!BX$269</f>
        <v>0</v>
      </c>
      <c r="Z9" s="77">
        <f>1/$A$1*'[1]4408Exp'!BY$269</f>
        <v>0</v>
      </c>
      <c r="AA9" s="77">
        <f>1/$A$1*'[1]4408Exp'!BZ$269</f>
        <v>0</v>
      </c>
      <c r="AB9" s="77">
        <f>1/$A$1*'[1]4408Exp'!CA$269</f>
        <v>0</v>
      </c>
      <c r="AC9" s="137"/>
      <c r="AD9" s="94">
        <f>'[1]4408Exp'!CB$269</f>
        <v>0</v>
      </c>
      <c r="AE9" s="95">
        <f>'[1]4408Exp'!CC$269</f>
        <v>0</v>
      </c>
      <c r="AF9" s="95">
        <f>'[1]4408Exp'!CD$269</f>
        <v>0</v>
      </c>
      <c r="AG9" s="95">
        <f>'[1]4408Exp'!CE$269</f>
        <v>0</v>
      </c>
      <c r="AH9" s="95">
        <f>'[1]4408Exp'!CF$269</f>
        <v>0</v>
      </c>
      <c r="AI9" s="95">
        <f>'[1]4408Exp'!CG$269</f>
        <v>0</v>
      </c>
      <c r="AJ9" s="95">
        <f>'[1]4408Exp'!CH$269</f>
        <v>0</v>
      </c>
      <c r="AK9" s="95">
        <f>'[1]4408Exp'!CI$269</f>
        <v>0</v>
      </c>
      <c r="AL9" s="95">
        <f>'[1]4408Exp'!CJ$269</f>
        <v>0</v>
      </c>
      <c r="AM9" s="95">
        <f>'[1]4408Exp'!CK$269</f>
        <v>0</v>
      </c>
      <c r="AN9" s="95">
        <f>'[1]4408Exp'!CL$269</f>
        <v>0</v>
      </c>
      <c r="AO9" s="95">
        <f>'[1]4408Exp'!CM$269</f>
        <v>0</v>
      </c>
      <c r="AP9" s="95">
        <f>'[1]4408Exp'!CN$269</f>
        <v>0</v>
      </c>
      <c r="AQ9" s="95">
        <f>'[1]4408Exp'!CO$269</f>
        <v>0</v>
      </c>
      <c r="AR9" s="95">
        <f>'[1]4408Exp'!CP$269</f>
        <v>0</v>
      </c>
      <c r="AS9" s="95">
        <f>'[1]4408Exp'!CQ$269</f>
        <v>0</v>
      </c>
      <c r="AT9" s="95">
        <f>'[1]4408Exp'!CR$269</f>
        <v>0</v>
      </c>
      <c r="AU9" s="95">
        <f>'[1]4408Exp'!CS$269</f>
        <v>0</v>
      </c>
      <c r="AV9" s="95">
        <f>'[1]4408Exp'!CT$269</f>
        <v>0</v>
      </c>
      <c r="AW9" s="95">
        <f>'[1]4408Exp'!CU$269</f>
        <v>0</v>
      </c>
      <c r="AX9" s="95">
        <f>'[1]4408Exp'!CV$269</f>
        <v>0</v>
      </c>
      <c r="AY9" s="95">
        <f>'[1]4408Exp'!CW$269</f>
        <v>0</v>
      </c>
      <c r="AZ9" s="95">
        <f>'[1]4408Exp'!CX$269</f>
        <v>0</v>
      </c>
      <c r="BA9" s="95">
        <f>'[1]4408Exp'!CY$269</f>
        <v>0</v>
      </c>
      <c r="BB9" s="95">
        <f>'[1]4408Exp'!CZ$269</f>
        <v>0</v>
      </c>
      <c r="BC9" s="95">
        <f>'[1]4408Exp'!DA$269</f>
        <v>0</v>
      </c>
      <c r="BD9" s="146"/>
    </row>
    <row r="10" spans="1:56" ht="17.149999999999999" customHeight="1">
      <c r="B10" s="55" t="s">
        <v>52</v>
      </c>
      <c r="C10" s="56">
        <f>1/$A$1*'[1]4408Exp'!BC$267</f>
        <v>5.1451799999999992E-2</v>
      </c>
      <c r="D10" s="57">
        <f>1/$A$1*'[1]4408Exp'!BC$267</f>
        <v>5.1451799999999992E-2</v>
      </c>
      <c r="E10" s="57">
        <f>1/$A$1*'[1]4408Exp'!BD$267</f>
        <v>7.6089439799999978E-2</v>
      </c>
      <c r="F10" s="57">
        <f>1/$A$1*'[1]4408Exp'!BE$267</f>
        <v>7.5672830199999985E-2</v>
      </c>
      <c r="G10" s="57">
        <f>1/$A$1*'[1]4408Exp'!BF$267</f>
        <v>6.8180878933333328E-2</v>
      </c>
      <c r="H10" s="57">
        <f>1/$A$1*'[1]4408Exp'!BG$267</f>
        <v>6.475114379999998E-2</v>
      </c>
      <c r="I10" s="57">
        <f>1/$A$1*'[1]4408Exp'!BH$267</f>
        <v>4.6121339599999998E-2</v>
      </c>
      <c r="J10" s="57">
        <f>1/$A$1*'[1]4408Exp'!BI$267</f>
        <v>2.38246776E-2</v>
      </c>
      <c r="K10" s="57">
        <f>1/$A$1*'[1]4408Exp'!BJ$267</f>
        <v>2.0236365799999993E-2</v>
      </c>
      <c r="L10" s="57">
        <f>1/$A$1*'[1]4408Exp'!BK$267</f>
        <v>5.3912893999999998E-3</v>
      </c>
      <c r="M10" s="57">
        <f>1/$A$1*'[1]4408Exp'!BL$267</f>
        <v>1.5203818E-3</v>
      </c>
      <c r="N10" s="57">
        <f>1/$A$1*'[1]4408Exp'!BM$267</f>
        <v>4.5963273999999983E-3</v>
      </c>
      <c r="O10" s="57">
        <f>1/$A$1*'[1]4408Exp'!BN$267</f>
        <v>7.6491541999999992E-3</v>
      </c>
      <c r="P10" s="57">
        <f>1/$A$1*'[1]4408Exp'!BO$267</f>
        <v>6.719458759999998E-3</v>
      </c>
      <c r="Q10" s="57">
        <f>1/$A$1*'[1]4408Exp'!BP$267</f>
        <v>7.9913313999999992E-3</v>
      </c>
      <c r="R10" s="57">
        <f>1/$A$1*'[1]4408Exp'!BQ$267</f>
        <v>8.2567419999999975E-3</v>
      </c>
      <c r="S10" s="57">
        <f>1/$A$1*'[1]4408Exp'!BR$267</f>
        <v>3.0832157999999992E-3</v>
      </c>
      <c r="T10" s="57">
        <f>1/$A$1*'[1]4408Exp'!BS$267</f>
        <v>1.9339999999999995E-3</v>
      </c>
      <c r="U10" s="57">
        <f>1/$A$1*'[1]4408Exp'!BT$267</f>
        <v>3.3199999999999994E-4</v>
      </c>
      <c r="V10" s="57">
        <f>1/$A$1*'[1]4408Exp'!BU$267</f>
        <v>0</v>
      </c>
      <c r="W10" s="57">
        <f>1/$A$1*'[1]4408Exp'!BV$267</f>
        <v>0</v>
      </c>
      <c r="X10" s="57">
        <f>1/$A$1*'[1]4408Exp'!BW$267</f>
        <v>0</v>
      </c>
      <c r="Y10" s="57">
        <f>1/$A$1*'[1]4408Exp'!BX$267</f>
        <v>0</v>
      </c>
      <c r="Z10" s="57">
        <f>1/$A$1*'[1]4408Exp'!BY$267</f>
        <v>0</v>
      </c>
      <c r="AA10" s="57">
        <f>1/$A$1*'[1]4408Exp'!BZ$267</f>
        <v>0</v>
      </c>
      <c r="AB10" s="57">
        <f>1/$A$1*'[1]4408Exp'!CA$267</f>
        <v>0</v>
      </c>
      <c r="AC10" s="137"/>
      <c r="AD10" s="96">
        <f>'[1]4408Exp'!CB$267</f>
        <v>5.8729038613744287</v>
      </c>
      <c r="AE10" s="97">
        <f>'[1]4408Exp'!CC$267</f>
        <v>9.652415112426036</v>
      </c>
      <c r="AF10" s="97">
        <f>'[1]4408Exp'!CD$267</f>
        <v>15.217116786040997</v>
      </c>
      <c r="AG10" s="97">
        <f>'[1]4408Exp'!CE$267</f>
        <v>15.705175999999998</v>
      </c>
      <c r="AH10" s="97">
        <f>'[1]4408Exp'!CF$267</f>
        <v>19.609188855995239</v>
      </c>
      <c r="AI10" s="97">
        <f>'[1]4408Exp'!CG$267</f>
        <v>19.419986074081574</v>
      </c>
      <c r="AJ10" s="97">
        <f>'[1]4408Exp'!CH$267</f>
        <v>15.400200596566245</v>
      </c>
      <c r="AK10" s="97">
        <f>'[1]4408Exp'!CI$267</f>
        <v>9.5794477949265513</v>
      </c>
      <c r="AL10" s="97">
        <f>'[1]4408Exp'!CJ$267</f>
        <v>7.4863083204859775</v>
      </c>
      <c r="AM10" s="97">
        <f>'[1]4408Exp'!CK$267</f>
        <v>1.3900234046921147</v>
      </c>
      <c r="AN10" s="97">
        <f>'[1]4408Exp'!CL$267</f>
        <v>0.57781268468988078</v>
      </c>
      <c r="AO10" s="97">
        <f>'[1]4408Exp'!CM$267</f>
        <v>2.1559741619758848</v>
      </c>
      <c r="AP10" s="97">
        <f>'[1]4408Exp'!CN$267</f>
        <v>2.8485811180656229</v>
      </c>
      <c r="AQ10" s="97">
        <f>'[1]4408Exp'!CO$267</f>
        <v>3.1935689999999997</v>
      </c>
      <c r="AR10" s="97">
        <f>'[1]4408Exp'!CP$267</f>
        <v>3.5053369999999999</v>
      </c>
      <c r="AS10" s="97">
        <f>'[1]4408Exp'!CQ$267</f>
        <v>3.4889999999999999</v>
      </c>
      <c r="AT10" s="97">
        <f>'[1]4408Exp'!CR$267</f>
        <v>1.6282939999999999</v>
      </c>
      <c r="AU10" s="97">
        <f>'[1]4408Exp'!CS$267</f>
        <v>0.505</v>
      </c>
      <c r="AV10" s="97">
        <f>'[1]4408Exp'!CT$267</f>
        <v>9.5000000000000001E-2</v>
      </c>
      <c r="AW10" s="97">
        <f>'[1]4408Exp'!CU$267</f>
        <v>0</v>
      </c>
      <c r="AX10" s="97">
        <f>'[1]4408Exp'!CV$267</f>
        <v>0</v>
      </c>
      <c r="AY10" s="97">
        <f>'[1]4408Exp'!CW$267</f>
        <v>0</v>
      </c>
      <c r="AZ10" s="97">
        <f>'[1]4408Exp'!CX$267</f>
        <v>0</v>
      </c>
      <c r="BA10" s="97">
        <f>'[1]4408Exp'!CY$267</f>
        <v>0</v>
      </c>
      <c r="BB10" s="97">
        <f>'[1]4408Exp'!CZ$267</f>
        <v>0</v>
      </c>
      <c r="BC10" s="97">
        <f>'[1]4408Exp'!DA$267</f>
        <v>0</v>
      </c>
      <c r="BD10" s="146"/>
    </row>
    <row r="11" spans="1:56">
      <c r="B11" s="58" t="s">
        <v>25</v>
      </c>
      <c r="C11" s="59">
        <f>1/$A$1*(SUM('[1]4408Exp'!BB$47:BC$47)+SUM('[1]4408Exp'!BB$105:BC$105))</f>
        <v>2.0539567999999998E-2</v>
      </c>
      <c r="D11" s="60">
        <f>1/$A$1*(SUM('[1]4408Exp'!BC$47:BC$47)+SUM('[1]4408Exp'!BC$105:BC$105))</f>
        <v>1.8146799999999998E-2</v>
      </c>
      <c r="E11" s="60">
        <f>1/$A$1*(SUM('[1]4408Exp'!BD$47:BD$47)+SUM('[1]4408Exp'!BD$105:BD$105))</f>
        <v>8.6627449999999995E-3</v>
      </c>
      <c r="F11" s="60">
        <f>1/$A$1*(SUM('[1]4408Exp'!BE$47:BE$47)+SUM('[1]4408Exp'!BE$105:BE$105))</f>
        <v>3.3130117999999992E-3</v>
      </c>
      <c r="G11" s="60">
        <f>1/$A$1*(SUM('[1]4408Exp'!BF$47:BF$47)+SUM('[1]4408Exp'!BF$105:BF$105))</f>
        <v>2.1455461999999995E-3</v>
      </c>
      <c r="H11" s="60">
        <f>1/$A$1*(SUM('[1]4408Exp'!BG$47:BG$47)+SUM('[1]4408Exp'!BG$105:BG$105))</f>
        <v>1.2098860199999999E-2</v>
      </c>
      <c r="I11" s="60">
        <f>1/$A$1*(SUM('[1]4408Exp'!BH$47:BH$47)+SUM('[1]4408Exp'!BH$105:BH$105))</f>
        <v>8.561533399999998E-3</v>
      </c>
      <c r="J11" s="60">
        <f>1/$A$1*(SUM('[1]4408Exp'!BI$47:BI$47)+SUM('[1]4408Exp'!BI$105:BI$105))</f>
        <v>6.7934219999999986E-3</v>
      </c>
      <c r="K11" s="60">
        <f>1/$A$1*(SUM('[1]4408Exp'!BJ$47:BJ$47)+SUM('[1]4408Exp'!BJ$105:BJ$105))</f>
        <v>5.6445899999999997E-3</v>
      </c>
      <c r="L11" s="60">
        <f>1/$A$1*(SUM('[1]4408Exp'!BK$47:BK$47)+SUM('[1]4408Exp'!BK$105:BK$105))</f>
        <v>8.2028939999999979E-4</v>
      </c>
      <c r="M11" s="60">
        <f>1/$A$1*(SUM('[1]4408Exp'!BL$47:BL$47)+SUM('[1]4408Exp'!BL$105:BL$105))</f>
        <v>0</v>
      </c>
      <c r="N11" s="60">
        <f>1/$A$1*(SUM('[1]4408Exp'!BM$47:BM$47)+SUM('[1]4408Exp'!BM$105:BM$105))</f>
        <v>0</v>
      </c>
      <c r="O11" s="60">
        <f>1/$A$1*(SUM('[1]4408Exp'!BN$47:BN$47)+SUM('[1]4408Exp'!BN$105:BN$105))</f>
        <v>0</v>
      </c>
      <c r="P11" s="60">
        <f>1/$A$1*(SUM('[1]4408Exp'!BO$47:BO$47)+SUM('[1]4408Exp'!BO$105:BO$105))</f>
        <v>3.4587599999999996E-6</v>
      </c>
      <c r="Q11" s="60">
        <f>1/$A$1*(SUM('[1]4408Exp'!BP$47:BP$47)+SUM('[1]4408Exp'!BP$105:BP$105))</f>
        <v>1.3313999999999999E-6</v>
      </c>
      <c r="R11" s="60">
        <f>1/$A$1*(SUM('[1]4408Exp'!BQ$47:BQ$47)+SUM('[1]4408Exp'!BQ$105:BQ$105))</f>
        <v>0</v>
      </c>
      <c r="S11" s="60">
        <f>1/$A$1*(SUM('[1]4408Exp'!BR$47:BR$47)+SUM('[1]4408Exp'!BR$105:BR$105))</f>
        <v>2.2399999999999999E-8</v>
      </c>
      <c r="T11" s="60">
        <f>1/$A$1*(SUM('[1]4408Exp'!BS$47:BS$47)+SUM('[1]4408Exp'!BS$105:BS$105))</f>
        <v>0</v>
      </c>
      <c r="U11" s="60">
        <f>1/$A$1*(SUM('[1]4408Exp'!BT$47:BT$47)+SUM('[1]4408Exp'!BT$105:BT$105))</f>
        <v>0</v>
      </c>
      <c r="V11" s="60">
        <f>1/$A$1*(SUM('[1]4408Exp'!BU$47:BU$47)+SUM('[1]4408Exp'!BU$105:BU$105))</f>
        <v>0</v>
      </c>
      <c r="W11" s="60">
        <f>1/$A$1*(SUM('[1]4408Exp'!BV$47:BV$47)+SUM('[1]4408Exp'!BV$105:BV$105))</f>
        <v>0</v>
      </c>
      <c r="X11" s="60">
        <f>1/$A$1*(SUM('[1]4408Exp'!BW$47:BW$47)+SUM('[1]4408Exp'!BW$105:BW$105))</f>
        <v>0</v>
      </c>
      <c r="Y11" s="60">
        <f>1/$A$1*(SUM('[1]4408Exp'!BX$47:BX$47)+SUM('[1]4408Exp'!BX$105:BX$105))</f>
        <v>0</v>
      </c>
      <c r="Z11" s="60">
        <f>1/$A$1*(SUM('[1]4408Exp'!BY$47:BY$47)+SUM('[1]4408Exp'!BY$105:BY$105))</f>
        <v>0</v>
      </c>
      <c r="AA11" s="60">
        <f>1/$A$1*(SUM('[1]4408Exp'!BZ$47:BZ$47)+SUM('[1]4408Exp'!BZ$105:BZ$105))</f>
        <v>0</v>
      </c>
      <c r="AB11" s="60">
        <f>1/$A$1*(SUM('[1]4408Exp'!CA$47:CA$47)+SUM('[1]4408Exp'!CA$105:CA$105))</f>
        <v>0</v>
      </c>
      <c r="AC11" s="137"/>
      <c r="AD11" s="98">
        <f>(SUM('[1]4408Exp'!CB$47:CB$47)+SUM('[1]4408Exp'!CB$105:CB$105))</f>
        <v>0.36857000000000001</v>
      </c>
      <c r="AE11" s="99">
        <f>(SUM('[1]4408Exp'!CC$47:CC$47)+SUM('[1]4408Exp'!CC$105:CC$105))</f>
        <v>3.2290000000000001</v>
      </c>
      <c r="AF11" s="99">
        <f>(SUM('[1]4408Exp'!CD$47:CD$47)+SUM('[1]4408Exp'!CD$105:CD$105))</f>
        <v>1.168355</v>
      </c>
      <c r="AG11" s="99">
        <f>(SUM('[1]4408Exp'!CE$47:CE$47)+SUM('[1]4408Exp'!CE$105:CE$105))</f>
        <v>0.94199999999999995</v>
      </c>
      <c r="AH11" s="99">
        <f>(SUM('[1]4408Exp'!CF$47:CF$47)+SUM('[1]4408Exp'!CF$105:CF$105))</f>
        <v>0.57399999999999995</v>
      </c>
      <c r="AI11" s="99">
        <f>(SUM('[1]4408Exp'!CG$47:CG$47)+SUM('[1]4408Exp'!CG$105:CG$105))</f>
        <v>4.0069999999999997</v>
      </c>
      <c r="AJ11" s="99">
        <f>(SUM('[1]4408Exp'!CH$47:CH$47)+SUM('[1]4408Exp'!CH$105:CH$105))</f>
        <v>3.3209149999999994</v>
      </c>
      <c r="AK11" s="99">
        <f>(SUM('[1]4408Exp'!CI$47:CI$47)+SUM('[1]4408Exp'!CI$105:CI$105))</f>
        <v>2.7759119999999999</v>
      </c>
      <c r="AL11" s="99">
        <f>(SUM('[1]4408Exp'!CJ$47:CJ$47)+SUM('[1]4408Exp'!CJ$105:CJ$105))</f>
        <v>2.3463309999999997</v>
      </c>
      <c r="AM11" s="99">
        <f>(SUM('[1]4408Exp'!CK$47:CK$47)+SUM('[1]4408Exp'!CK$105:CK$105))</f>
        <v>0.35155399999999998</v>
      </c>
      <c r="AN11" s="99">
        <f>(SUM('[1]4408Exp'!CL$47:CL$47)+SUM('[1]4408Exp'!CL$105:CL$105))</f>
        <v>0</v>
      </c>
      <c r="AO11" s="99">
        <f>(SUM('[1]4408Exp'!CM$47:CM$47)+SUM('[1]4408Exp'!CM$105:CM$105))</f>
        <v>0</v>
      </c>
      <c r="AP11" s="99">
        <f>(SUM('[1]4408Exp'!CN$47:CN$47)+SUM('[1]4408Exp'!CN$105:CN$105))</f>
        <v>0</v>
      </c>
      <c r="AQ11" s="99">
        <f>(SUM('[1]4408Exp'!CO$47:CO$47)+SUM('[1]4408Exp'!CO$105:CO$105))</f>
        <v>4.5690000000000001E-3</v>
      </c>
      <c r="AR11" s="99">
        <f>(SUM('[1]4408Exp'!CP$47:CP$47)+SUM('[1]4408Exp'!CP$105:CP$105))</f>
        <v>1.3370000000000001E-3</v>
      </c>
      <c r="AS11" s="99">
        <f>(SUM('[1]4408Exp'!CQ$47:CQ$47)+SUM('[1]4408Exp'!CQ$105:CQ$105))</f>
        <v>0</v>
      </c>
      <c r="AT11" s="99">
        <f>(SUM('[1]4408Exp'!CR$47:CR$47)+SUM('[1]4408Exp'!CR$105:CR$105))</f>
        <v>1.18E-4</v>
      </c>
      <c r="AU11" s="99">
        <f>(SUM('[1]4408Exp'!CS$47:CS$47)+SUM('[1]4408Exp'!CS$105:CS$105))</f>
        <v>0</v>
      </c>
      <c r="AV11" s="99">
        <f>(SUM('[1]4408Exp'!CT$47:CT$47)+SUM('[1]4408Exp'!CT$105:CT$105))</f>
        <v>0</v>
      </c>
      <c r="AW11" s="99">
        <f>(SUM('[1]4408Exp'!CU$47:CU$47)+SUM('[1]4408Exp'!CU$105:CU$105))</f>
        <v>0</v>
      </c>
      <c r="AX11" s="99">
        <f>(SUM('[1]4408Exp'!CV$47:CV$47)+SUM('[1]4408Exp'!CV$105:CV$105))</f>
        <v>0</v>
      </c>
      <c r="AY11" s="99">
        <f>(SUM('[1]4408Exp'!CW$47:CW$47)+SUM('[1]4408Exp'!CW$105:CW$105))</f>
        <v>0</v>
      </c>
      <c r="AZ11" s="99">
        <f>(SUM('[1]4408Exp'!CX$47:CX$47)+SUM('[1]4408Exp'!CX$105:CX$105))</f>
        <v>0</v>
      </c>
      <c r="BA11" s="99">
        <f>(SUM('[1]4408Exp'!CY$47:CY$47)+SUM('[1]4408Exp'!CY$105:CY$105))</f>
        <v>0</v>
      </c>
      <c r="BB11" s="99">
        <f>(SUM('[1]4408Exp'!CZ$47:CZ$47)+SUM('[1]4408Exp'!CZ$105:CZ$105))</f>
        <v>0</v>
      </c>
      <c r="BC11" s="99">
        <f>(SUM('[1]4408Exp'!DA$47:DA$47)+SUM('[1]4408Exp'!DA$105:DA$105))</f>
        <v>0</v>
      </c>
      <c r="BD11" s="146"/>
    </row>
    <row r="12" spans="1:56">
      <c r="B12" s="5" t="s">
        <v>23</v>
      </c>
      <c r="C12" s="53">
        <f>1/$A$1*'[1]4408Exp'!BC$121</f>
        <v>1.2389999999999999E-3</v>
      </c>
      <c r="D12" s="25">
        <f>1/$A$1*'[1]4408Exp'!BC$121</f>
        <v>1.2389999999999999E-3</v>
      </c>
      <c r="E12" s="25">
        <f>1/$A$1*'[1]4408Exp'!BD$121</f>
        <v>2.9307854799999995E-2</v>
      </c>
      <c r="F12" s="25">
        <f>1/$A$1*'[1]4408Exp'!BE$121</f>
        <v>3.6867818399999995E-2</v>
      </c>
      <c r="G12" s="25">
        <f>1/$A$1*'[1]4408Exp'!BF$121</f>
        <v>3.5351399999999991E-2</v>
      </c>
      <c r="H12" s="25">
        <f>1/$A$1*'[1]4408Exp'!BG$121</f>
        <v>2.3688655199999999E-2</v>
      </c>
      <c r="I12" s="25">
        <f>1/$A$1*'[1]4408Exp'!BH$121</f>
        <v>1.5500595599999997E-2</v>
      </c>
      <c r="J12" s="25">
        <f>1/$A$1*'[1]4408Exp'!BI$121</f>
        <v>9.8300887999999993E-3</v>
      </c>
      <c r="K12" s="25">
        <f>1/$A$1*'[1]4408Exp'!BJ$121</f>
        <v>5.8977757999999986E-3</v>
      </c>
      <c r="L12" s="25">
        <f>1/$A$1*'[1]4408Exp'!BK$121</f>
        <v>0</v>
      </c>
      <c r="M12" s="25">
        <f>1/$A$1*'[1]4408Exp'!BL$121</f>
        <v>9.6604199999999986E-5</v>
      </c>
      <c r="N12" s="25">
        <f>1/$A$1*'[1]4408Exp'!BM$121</f>
        <v>1.9319999999999998E-4</v>
      </c>
      <c r="O12" s="25">
        <f>1/$A$1*'[1]4408Exp'!BN$121</f>
        <v>0</v>
      </c>
      <c r="P12" s="25">
        <f>1/$A$1*'[1]4408Exp'!BO$121</f>
        <v>4.619999999999999E-4</v>
      </c>
      <c r="Q12" s="25">
        <f>1/$A$1*'[1]4408Exp'!BP$121</f>
        <v>0</v>
      </c>
      <c r="R12" s="25">
        <f>1/$A$1*'[1]4408Exp'!BQ$121</f>
        <v>7.0741999999999995E-5</v>
      </c>
      <c r="S12" s="25">
        <f>1/$A$1*'[1]4408Exp'!BR$121</f>
        <v>3.6273999999999992E-5</v>
      </c>
      <c r="T12" s="139">
        <f>1/$A$1*'[1]4408Exp'!BS$121</f>
        <v>0</v>
      </c>
      <c r="U12" s="25">
        <f>1/$A$1*'[1]4408Exp'!BT$121</f>
        <v>0</v>
      </c>
      <c r="V12" s="25">
        <f>1/$A$1*'[1]4408Exp'!BU$121</f>
        <v>0</v>
      </c>
      <c r="W12" s="25">
        <f>1/$A$1*'[1]4408Exp'!BV$121</f>
        <v>0</v>
      </c>
      <c r="X12" s="25">
        <f>1/$A$1*'[1]4408Exp'!BW$121</f>
        <v>0</v>
      </c>
      <c r="Y12" s="25">
        <f>1/$A$1*'[1]4408Exp'!BX$121</f>
        <v>0</v>
      </c>
      <c r="Z12" s="25">
        <f>1/$A$1*'[1]4408Exp'!BY$121</f>
        <v>0</v>
      </c>
      <c r="AA12" s="25">
        <f>1/$A$1*'[1]4408Exp'!BZ$121</f>
        <v>0</v>
      </c>
      <c r="AB12" s="25">
        <f>1/$A$1*'[1]4408Exp'!CA$121</f>
        <v>0</v>
      </c>
      <c r="AC12" s="137"/>
      <c r="AD12" s="134">
        <f>'[1]4408Exp'!CB$121</f>
        <v>0</v>
      </c>
      <c r="AE12" s="138">
        <f>'[1]4408Exp'!CC$121</f>
        <v>0.21406599999999998</v>
      </c>
      <c r="AF12" s="138">
        <f>'[1]4408Exp'!CD$121</f>
        <v>5.0210809999999997</v>
      </c>
      <c r="AG12" s="138">
        <f>'[1]4408Exp'!CE$121</f>
        <v>6.269175999999999</v>
      </c>
      <c r="AH12" s="138">
        <f>'[1]4408Exp'!CF$121</f>
        <v>9.6009999999999991</v>
      </c>
      <c r="AI12" s="138">
        <f>'[1]4408Exp'!CG$121</f>
        <v>7.3650000000000002</v>
      </c>
      <c r="AJ12" s="138">
        <f>'[1]4408Exp'!CH$121</f>
        <v>5.7530000000000001</v>
      </c>
      <c r="AK12" s="138">
        <f>'[1]4408Exp'!CI$121</f>
        <v>4.2489999999999997</v>
      </c>
      <c r="AL12" s="138">
        <f>'[1]4408Exp'!CJ$121</f>
        <v>2.3370000000000002</v>
      </c>
      <c r="AM12" s="138">
        <f>'[1]4408Exp'!CK$121</f>
        <v>0</v>
      </c>
      <c r="AN12" s="138">
        <f>'[1]4408Exp'!CL$121</f>
        <v>8.5000000000000006E-2</v>
      </c>
      <c r="AO12" s="138">
        <f>'[1]4408Exp'!CM$121</f>
        <v>0.22600000000000001</v>
      </c>
      <c r="AP12" s="138">
        <f>'[1]4408Exp'!CN$121</f>
        <v>0</v>
      </c>
      <c r="AQ12" s="138">
        <f>'[1]4408Exp'!CO$121</f>
        <v>0.34399999999999997</v>
      </c>
      <c r="AR12" s="138">
        <f>'[1]4408Exp'!CP$121</f>
        <v>0</v>
      </c>
      <c r="AS12" s="138">
        <f>'[1]4408Exp'!CQ$121</f>
        <v>2.8000000000000001E-2</v>
      </c>
      <c r="AT12" s="138">
        <f>'[1]4408Exp'!CR$121</f>
        <v>9.0000000000000011E-3</v>
      </c>
      <c r="AU12" s="138">
        <f>'[1]4408Exp'!CS$121</f>
        <v>0</v>
      </c>
      <c r="AV12" s="138">
        <f>'[1]4408Exp'!CT$121</f>
        <v>0</v>
      </c>
      <c r="AW12" s="138">
        <f>'[1]4408Exp'!CU$121</f>
        <v>0</v>
      </c>
      <c r="AX12" s="138">
        <f>'[1]4408Exp'!CV$121</f>
        <v>0</v>
      </c>
      <c r="AY12" s="138">
        <f>'[1]4408Exp'!CW$121</f>
        <v>0</v>
      </c>
      <c r="AZ12" s="138">
        <f>'[1]4408Exp'!CX$121</f>
        <v>0</v>
      </c>
      <c r="BA12" s="138">
        <f>'[1]4408Exp'!CY$121</f>
        <v>0</v>
      </c>
      <c r="BB12" s="138">
        <f>'[1]4408Exp'!CZ$121</f>
        <v>0</v>
      </c>
      <c r="BC12" s="138">
        <f>'[1]4408Exp'!DA$121</f>
        <v>0</v>
      </c>
      <c r="BD12" s="146"/>
    </row>
    <row r="13" spans="1:56">
      <c r="B13" s="5" t="s">
        <v>43</v>
      </c>
      <c r="C13" s="53">
        <f>1/$A$1*'[1]4408Exp'!BC$228</f>
        <v>3.2065999999999997E-2</v>
      </c>
      <c r="D13" s="25">
        <f>1/$A$1*'[1]4408Exp'!BC$228</f>
        <v>3.2065999999999997E-2</v>
      </c>
      <c r="E13" s="25">
        <f>1/$A$1*'[1]4408Exp'!BD$228</f>
        <v>3.8047999999999998E-2</v>
      </c>
      <c r="F13" s="25">
        <f>1/$A$1*'[1]4408Exp'!BE$228</f>
        <v>3.5491999999999996E-2</v>
      </c>
      <c r="G13" s="25">
        <f>1/$A$1*'[1]4408Exp'!BF$228</f>
        <v>3.068033333333333E-2</v>
      </c>
      <c r="H13" s="25">
        <f>1/$A$1*'[1]4408Exp'!BG$228</f>
        <v>2.8958999999999992E-2</v>
      </c>
      <c r="I13" s="25">
        <f>1/$A$1*'[1]4408Exp'!BH$228</f>
        <v>2.2056999999999997E-2</v>
      </c>
      <c r="J13" s="25">
        <f>1/$A$1*'[1]4408Exp'!BI$228</f>
        <v>7.1979999999999987E-3</v>
      </c>
      <c r="K13" s="25">
        <f>1/$A$1*'[1]4408Exp'!BJ$228</f>
        <v>8.6939999999999986E-3</v>
      </c>
      <c r="L13" s="25">
        <f>1/$A$1*'[1]4408Exp'!BK$228</f>
        <v>2.3649999999999999E-3</v>
      </c>
      <c r="M13" s="25">
        <f>1/$A$1*'[1]4408Exp'!BL$228</f>
        <v>1.3649999999999999E-3</v>
      </c>
      <c r="N13" s="25">
        <f>1/$A$1*'[1]4408Exp'!BM$228</f>
        <v>4.1789999999999987E-3</v>
      </c>
      <c r="O13" s="25">
        <f>1/$A$1*'[1]4408Exp'!BN$228</f>
        <v>6.8829999999999994E-3</v>
      </c>
      <c r="P13" s="25">
        <f>1/$A$1*'[1]4408Exp'!BO$228</f>
        <v>6.2539999999999991E-3</v>
      </c>
      <c r="Q13" s="25">
        <f>1/$A$1*'[1]4408Exp'!BP$228</f>
        <v>7.9899999999999988E-3</v>
      </c>
      <c r="R13" s="25">
        <f>1/$A$1*'[1]4408Exp'!BQ$228</f>
        <v>8.1859999999999988E-3</v>
      </c>
      <c r="S13" s="25">
        <f>1/$A$1*'[1]4408Exp'!BR$228</f>
        <v>3.0469193999999992E-3</v>
      </c>
      <c r="T13" s="139">
        <f>1/$A$1*'[1]4408Exp'!BS$228</f>
        <v>1.9339999999999995E-3</v>
      </c>
      <c r="U13" s="25">
        <f>1/$A$1*'[1]4408Exp'!BT$228</f>
        <v>3.3199999999999994E-4</v>
      </c>
      <c r="V13" s="25">
        <f>1/$A$1*'[1]4408Exp'!BU$228</f>
        <v>0</v>
      </c>
      <c r="W13" s="25">
        <f>1/$A$1*'[1]4408Exp'!BV$228</f>
        <v>0</v>
      </c>
      <c r="X13" s="25">
        <f>1/$A$1*'[1]4408Exp'!BW$228</f>
        <v>0</v>
      </c>
      <c r="Y13" s="25">
        <f>1/$A$1*'[1]4408Exp'!BX$228</f>
        <v>0</v>
      </c>
      <c r="Z13" s="25">
        <f>1/$A$1*'[1]4408Exp'!BY$228</f>
        <v>0</v>
      </c>
      <c r="AA13" s="25">
        <f>1/$A$1*'[1]4408Exp'!BZ$228</f>
        <v>0</v>
      </c>
      <c r="AB13" s="25">
        <f>1/$A$1*'[1]4408Exp'!CA$228</f>
        <v>0</v>
      </c>
      <c r="AC13" s="137"/>
      <c r="AD13" s="134">
        <f>'[1]4408Exp'!CB$228</f>
        <v>4.7292347102145369</v>
      </c>
      <c r="AE13" s="138">
        <f>'[1]4408Exp'!CC$228</f>
        <v>6.209349112426036</v>
      </c>
      <c r="AF13" s="138">
        <f>'[1]4408Exp'!CD$228</f>
        <v>9</v>
      </c>
      <c r="AG13" s="138">
        <f>'[1]4408Exp'!CE$228</f>
        <v>8.4939999999999998</v>
      </c>
      <c r="AH13" s="138">
        <f>'[1]4408Exp'!CF$228</f>
        <v>9.4139999999999997</v>
      </c>
      <c r="AI13" s="138">
        <f>'[1]4408Exp'!CG$228</f>
        <v>8.021404061659215</v>
      </c>
      <c r="AJ13" s="138">
        <f>'[1]4408Exp'!CH$228</f>
        <v>6.2756984432995697</v>
      </c>
      <c r="AK13" s="138">
        <f>'[1]4408Exp'!CI$228</f>
        <v>2.4248813809730621</v>
      </c>
      <c r="AL13" s="138">
        <f>'[1]4408Exp'!CJ$228</f>
        <v>2.6446563204859772</v>
      </c>
      <c r="AM13" s="138">
        <f>'[1]4408Exp'!CK$228</f>
        <v>0.66311486615671555</v>
      </c>
      <c r="AN13" s="138">
        <f>'[1]4408Exp'!CL$228</f>
        <v>0.47271368468988079</v>
      </c>
      <c r="AO13" s="138">
        <f>'[1]4408Exp'!CM$228</f>
        <v>1.8595001619758849</v>
      </c>
      <c r="AP13" s="138">
        <f>'[1]4408Exp'!CN$228</f>
        <v>2.712319118065623</v>
      </c>
      <c r="AQ13" s="138">
        <f>'[1]4408Exp'!CO$228</f>
        <v>2.8449999999999998</v>
      </c>
      <c r="AR13" s="138">
        <f>'[1]4408Exp'!CP$228</f>
        <v>3.504</v>
      </c>
      <c r="AS13" s="138">
        <f>'[1]4408Exp'!CQ$228</f>
        <v>3.4609999999999999</v>
      </c>
      <c r="AT13" s="138">
        <f>'[1]4408Exp'!CR$228</f>
        <v>1.6191759999999999</v>
      </c>
      <c r="AU13" s="138">
        <f>'[1]4408Exp'!CS$228</f>
        <v>0.505</v>
      </c>
      <c r="AV13" s="138">
        <f>'[1]4408Exp'!CT$228</f>
        <v>9.5000000000000001E-2</v>
      </c>
      <c r="AW13" s="138">
        <f>'[1]4408Exp'!CU$228</f>
        <v>0</v>
      </c>
      <c r="AX13" s="138">
        <f>'[1]4408Exp'!CV$228</f>
        <v>0</v>
      </c>
      <c r="AY13" s="138">
        <f>'[1]4408Exp'!CW$228</f>
        <v>0</v>
      </c>
      <c r="AZ13" s="138">
        <f>'[1]4408Exp'!CX$228</f>
        <v>0</v>
      </c>
      <c r="BA13" s="138">
        <f>'[1]4408Exp'!CY$228</f>
        <v>0</v>
      </c>
      <c r="BB13" s="138">
        <f>'[1]4408Exp'!CZ$228</f>
        <v>0</v>
      </c>
      <c r="BC13" s="138">
        <f>'[1]4408Exp'!DA$228</f>
        <v>0</v>
      </c>
      <c r="BD13" s="146"/>
    </row>
    <row r="14" spans="1:56">
      <c r="B14" s="9" t="s">
        <v>18</v>
      </c>
      <c r="C14" s="54">
        <f t="shared" ref="C14:AB14" si="2">SUM(C10:C10)-SUM(C11:C13)</f>
        <v>-2.3927680000000034E-3</v>
      </c>
      <c r="D14" s="39">
        <f t="shared" si="2"/>
        <v>0</v>
      </c>
      <c r="E14" s="39">
        <f t="shared" si="2"/>
        <v>7.083999999998869E-5</v>
      </c>
      <c r="F14" s="39">
        <f t="shared" si="2"/>
        <v>0</v>
      </c>
      <c r="G14" s="39">
        <f t="shared" si="2"/>
        <v>3.599399999998365E-6</v>
      </c>
      <c r="H14" s="39">
        <f t="shared" si="2"/>
        <v>4.6283999999979786E-6</v>
      </c>
      <c r="I14" s="39">
        <f t="shared" si="2"/>
        <v>2.2106000000035597E-6</v>
      </c>
      <c r="J14" s="39">
        <f t="shared" si="2"/>
        <v>3.1668000000026342E-6</v>
      </c>
      <c r="K14" s="39">
        <f t="shared" si="2"/>
        <v>0</v>
      </c>
      <c r="L14" s="39">
        <f t="shared" si="2"/>
        <v>2.2060000000000001E-3</v>
      </c>
      <c r="M14" s="39">
        <f t="shared" si="2"/>
        <v>5.8777600000000079E-5</v>
      </c>
      <c r="N14" s="39">
        <f t="shared" si="2"/>
        <v>2.2412739999999945E-4</v>
      </c>
      <c r="O14" s="39">
        <f t="shared" si="2"/>
        <v>7.6615419999999986E-4</v>
      </c>
      <c r="P14" s="39">
        <f t="shared" si="2"/>
        <v>0</v>
      </c>
      <c r="Q14" s="39">
        <f t="shared" si="2"/>
        <v>0</v>
      </c>
      <c r="R14" s="39">
        <f t="shared" si="2"/>
        <v>0</v>
      </c>
      <c r="S14" s="39">
        <f t="shared" si="2"/>
        <v>0</v>
      </c>
      <c r="T14" s="29">
        <f t="shared" si="2"/>
        <v>0</v>
      </c>
      <c r="U14" s="39">
        <f t="shared" si="2"/>
        <v>0</v>
      </c>
      <c r="V14" s="39">
        <f t="shared" si="2"/>
        <v>0</v>
      </c>
      <c r="W14" s="39">
        <f t="shared" si="2"/>
        <v>0</v>
      </c>
      <c r="X14" s="39">
        <f t="shared" si="2"/>
        <v>0</v>
      </c>
      <c r="Y14" s="39">
        <f t="shared" si="2"/>
        <v>0</v>
      </c>
      <c r="Z14" s="39">
        <f t="shared" si="2"/>
        <v>0</v>
      </c>
      <c r="AA14" s="39">
        <f t="shared" si="2"/>
        <v>0</v>
      </c>
      <c r="AB14" s="39">
        <f t="shared" si="2"/>
        <v>0</v>
      </c>
      <c r="AC14" s="137"/>
      <c r="AD14" s="135">
        <f t="shared" ref="AD14:BC14" si="3">SUM(AD10:AD10)-SUM(AD11:AD13)</f>
        <v>0.7750991511598917</v>
      </c>
      <c r="AE14" s="27">
        <f t="shared" si="3"/>
        <v>0</v>
      </c>
      <c r="AF14" s="27">
        <f t="shared" si="3"/>
        <v>2.7680786040995997E-2</v>
      </c>
      <c r="AG14" s="27">
        <f t="shared" si="3"/>
        <v>0</v>
      </c>
      <c r="AH14" s="27">
        <f t="shared" si="3"/>
        <v>2.0188855995240118E-2</v>
      </c>
      <c r="AI14" s="27">
        <f t="shared" si="3"/>
        <v>2.6582012422359469E-2</v>
      </c>
      <c r="AJ14" s="27">
        <f t="shared" si="3"/>
        <v>5.0587153266675955E-2</v>
      </c>
      <c r="AK14" s="27">
        <f t="shared" si="3"/>
        <v>0.12965441395348876</v>
      </c>
      <c r="AL14" s="27">
        <f t="shared" si="3"/>
        <v>0.15832099999999993</v>
      </c>
      <c r="AM14" s="27">
        <f t="shared" si="3"/>
        <v>0.37535453853539913</v>
      </c>
      <c r="AN14" s="27">
        <f t="shared" si="3"/>
        <v>2.0098999999999978E-2</v>
      </c>
      <c r="AO14" s="27">
        <f t="shared" si="3"/>
        <v>7.0473999999999926E-2</v>
      </c>
      <c r="AP14" s="27">
        <f t="shared" si="3"/>
        <v>0.13626199999999988</v>
      </c>
      <c r="AQ14" s="27">
        <f t="shared" si="3"/>
        <v>0</v>
      </c>
      <c r="AR14" s="27">
        <f t="shared" si="3"/>
        <v>0</v>
      </c>
      <c r="AS14" s="27">
        <f t="shared" si="3"/>
        <v>0</v>
      </c>
      <c r="AT14" s="27">
        <f t="shared" si="3"/>
        <v>0</v>
      </c>
      <c r="AU14" s="27">
        <f t="shared" si="3"/>
        <v>0</v>
      </c>
      <c r="AV14" s="27">
        <f t="shared" si="3"/>
        <v>0</v>
      </c>
      <c r="AW14" s="27">
        <f t="shared" si="3"/>
        <v>0</v>
      </c>
      <c r="AX14" s="27">
        <f t="shared" si="3"/>
        <v>0</v>
      </c>
      <c r="AY14" s="27">
        <f t="shared" si="3"/>
        <v>0</v>
      </c>
      <c r="AZ14" s="27">
        <f t="shared" si="3"/>
        <v>0</v>
      </c>
      <c r="BA14" s="27">
        <f t="shared" si="3"/>
        <v>0</v>
      </c>
      <c r="BB14" s="27">
        <f t="shared" si="3"/>
        <v>0</v>
      </c>
      <c r="BC14" s="27">
        <f t="shared" si="3"/>
        <v>0</v>
      </c>
      <c r="BD14" s="146"/>
    </row>
    <row r="15" spans="1:56" ht="17.149999999999999" customHeight="1">
      <c r="B15" s="68" t="s">
        <v>92</v>
      </c>
      <c r="C15" s="69">
        <f>1/$A$1*'[1]4408Exp'!BC$264</f>
        <v>2.9999999999999997E-6</v>
      </c>
      <c r="D15" s="70">
        <f>1/$A$1*'[1]4408Exp'!BC$264</f>
        <v>2.9999999999999997E-6</v>
      </c>
      <c r="E15" s="70">
        <f>1/$A$1*'[1]4408Exp'!BD$264</f>
        <v>0</v>
      </c>
      <c r="F15" s="70">
        <f>1/$A$1*'[1]4408Exp'!BE$264</f>
        <v>0</v>
      </c>
      <c r="G15" s="70">
        <f>1/$A$1*'[1]4408Exp'!BF$264</f>
        <v>0</v>
      </c>
      <c r="H15" s="70">
        <f>1/$A$1*'[1]4408Exp'!BG$264</f>
        <v>0</v>
      </c>
      <c r="I15" s="70">
        <f>1/$A$1*'[1]4408Exp'!BH$264</f>
        <v>0</v>
      </c>
      <c r="J15" s="70">
        <f>1/$A$1*'[1]4408Exp'!BI$264</f>
        <v>0</v>
      </c>
      <c r="K15" s="70">
        <f>1/$A$1*'[1]4408Exp'!BJ$264</f>
        <v>0</v>
      </c>
      <c r="L15" s="70">
        <f>1/$A$1*'[1]4408Exp'!BK$264</f>
        <v>0</v>
      </c>
      <c r="M15" s="70">
        <f>1/$A$1*'[1]4408Exp'!BL$264</f>
        <v>1.1199999999999997E-6</v>
      </c>
      <c r="N15" s="70">
        <f>1/$A$1*'[1]4408Exp'!BM$264</f>
        <v>0</v>
      </c>
      <c r="O15" s="70">
        <f>1/$A$1*'[1]4408Exp'!BN$264</f>
        <v>0</v>
      </c>
      <c r="P15" s="70">
        <f>1/$A$1*'[1]4408Exp'!BO$264</f>
        <v>0</v>
      </c>
      <c r="Q15" s="70">
        <f>1/$A$1*'[1]4408Exp'!BP$264</f>
        <v>0</v>
      </c>
      <c r="R15" s="70">
        <f>1/$A$1*'[1]4408Exp'!BQ$264</f>
        <v>4.4799999999999986E-6</v>
      </c>
      <c r="S15" s="70">
        <f>1/$A$1*'[1]4408Exp'!BR$264</f>
        <v>1.5259999999999996E-5</v>
      </c>
      <c r="T15" s="70">
        <f>1/$A$1*'[1]4408Exp'!BS$264</f>
        <v>1.8739999999999997E-5</v>
      </c>
      <c r="U15" s="70">
        <f>1/$A$1*'[1]4408Exp'!BT$264</f>
        <v>0</v>
      </c>
      <c r="V15" s="70">
        <f>1/$A$1*'[1]4408Exp'!BU$264</f>
        <v>0</v>
      </c>
      <c r="W15" s="70">
        <f>1/$A$1*'[1]4408Exp'!BV$264</f>
        <v>0</v>
      </c>
      <c r="X15" s="70">
        <f>1/$A$1*'[1]4408Exp'!BW$264</f>
        <v>0</v>
      </c>
      <c r="Y15" s="70">
        <f>1/$A$1*'[1]4408Exp'!BX$264</f>
        <v>0</v>
      </c>
      <c r="Z15" s="70">
        <f>1/$A$1*'[1]4408Exp'!BY$264</f>
        <v>0</v>
      </c>
      <c r="AA15" s="70">
        <f>1/$A$1*'[1]4408Exp'!BZ$264</f>
        <v>0</v>
      </c>
      <c r="AB15" s="70">
        <f>1/$A$1*'[1]4408Exp'!CA$264</f>
        <v>0</v>
      </c>
      <c r="AC15" s="71"/>
      <c r="AD15" s="103">
        <f>'[1]4408Exp'!CB$264</f>
        <v>0</v>
      </c>
      <c r="AE15" s="104">
        <f>'[1]4408Exp'!CC$264</f>
        <v>8.8637531999999995E-3</v>
      </c>
      <c r="AF15" s="104">
        <f>'[1]4408Exp'!CD$264</f>
        <v>0</v>
      </c>
      <c r="AG15" s="104">
        <f>'[1]4408Exp'!CE$264</f>
        <v>0</v>
      </c>
      <c r="AH15" s="104">
        <f>'[1]4408Exp'!CF$264</f>
        <v>0</v>
      </c>
      <c r="AI15" s="104">
        <f>'[1]4408Exp'!CG$264</f>
        <v>0</v>
      </c>
      <c r="AJ15" s="104">
        <f>'[1]4408Exp'!CH$264</f>
        <v>0</v>
      </c>
      <c r="AK15" s="104">
        <f>'[1]4408Exp'!CI$264</f>
        <v>0</v>
      </c>
      <c r="AL15" s="104">
        <f>'[1]4408Exp'!CJ$264</f>
        <v>0</v>
      </c>
      <c r="AM15" s="104">
        <f>'[1]4408Exp'!CK$264</f>
        <v>0</v>
      </c>
      <c r="AN15" s="104">
        <f>'[1]4408Exp'!CL$264</f>
        <v>4.5882477E-3</v>
      </c>
      <c r="AO15" s="104">
        <f>'[1]4408Exp'!CM$264</f>
        <v>0</v>
      </c>
      <c r="AP15" s="104">
        <f>'[1]4408Exp'!CN$264</f>
        <v>0</v>
      </c>
      <c r="AQ15" s="104">
        <f>'[1]4408Exp'!CO$264</f>
        <v>0</v>
      </c>
      <c r="AR15" s="104">
        <f>'[1]4408Exp'!CP$264</f>
        <v>0</v>
      </c>
      <c r="AS15" s="104">
        <f>'[1]4408Exp'!CQ$264</f>
        <v>3.4162614500000001E-2</v>
      </c>
      <c r="AT15" s="104">
        <f>'[1]4408Exp'!CR$264</f>
        <v>0.10553848739999999</v>
      </c>
      <c r="AU15" s="104">
        <f>'[1]4408Exp'!CS$264</f>
        <v>7.7725619400000001E-2</v>
      </c>
      <c r="AV15" s="104">
        <f>'[1]4408Exp'!CT$264</f>
        <v>0</v>
      </c>
      <c r="AW15" s="104">
        <f>'[1]4408Exp'!CU$264</f>
        <v>0</v>
      </c>
      <c r="AX15" s="104">
        <f>'[1]4408Exp'!CV$264</f>
        <v>0</v>
      </c>
      <c r="AY15" s="104">
        <f>'[1]4408Exp'!CW$264</f>
        <v>0</v>
      </c>
      <c r="AZ15" s="104">
        <f>'[1]4408Exp'!CX$264</f>
        <v>0</v>
      </c>
      <c r="BA15" s="104">
        <f>'[1]4408Exp'!CY$264</f>
        <v>0</v>
      </c>
      <c r="BB15" s="104">
        <f>'[1]4408Exp'!CZ$264</f>
        <v>0</v>
      </c>
      <c r="BC15" s="104">
        <f>'[1]4408Exp'!DA$264</f>
        <v>0</v>
      </c>
      <c r="BD15" s="146"/>
    </row>
    <row r="16" spans="1:56" ht="17.149999999999999" customHeight="1" thickBot="1">
      <c r="B16" s="87" t="s">
        <v>58</v>
      </c>
      <c r="C16" s="88">
        <f t="shared" ref="C16:AB16" si="4">C6-SUM(C7,C8,C9,C10,C15)</f>
        <v>4.1794999999997251E-5</v>
      </c>
      <c r="D16" s="89">
        <f t="shared" si="4"/>
        <v>4.1794999999997251E-5</v>
      </c>
      <c r="E16" s="89">
        <f t="shared" si="4"/>
        <v>2.723444444446832E-5</v>
      </c>
      <c r="F16" s="89">
        <f t="shared" si="4"/>
        <v>5.2585444444447349E-5</v>
      </c>
      <c r="G16" s="89">
        <f t="shared" si="4"/>
        <v>4.4364599999999199E-5</v>
      </c>
      <c r="H16" s="89">
        <f t="shared" si="4"/>
        <v>4.2600600000011757E-5</v>
      </c>
      <c r="I16" s="89">
        <f t="shared" si="4"/>
        <v>4.9624400000003455E-5</v>
      </c>
      <c r="J16" s="89">
        <f t="shared" si="4"/>
        <v>6.6806599999993249E-5</v>
      </c>
      <c r="K16" s="89">
        <f t="shared" si="4"/>
        <v>2.3405200000006787E-5</v>
      </c>
      <c r="L16" s="89">
        <f t="shared" si="4"/>
        <v>4.2544599999999599E-5</v>
      </c>
      <c r="M16" s="89">
        <f t="shared" si="4"/>
        <v>5.501299999999959E-5</v>
      </c>
      <c r="N16" s="89">
        <f t="shared" si="4"/>
        <v>6.7877600000000246E-5</v>
      </c>
      <c r="O16" s="89">
        <f t="shared" si="4"/>
        <v>2.4080000000000108E-5</v>
      </c>
      <c r="P16" s="89">
        <f t="shared" si="4"/>
        <v>1.1228000000001147E-5</v>
      </c>
      <c r="Q16" s="89">
        <f t="shared" si="4"/>
        <v>1.5226400000000265E-5</v>
      </c>
      <c r="R16" s="89">
        <f t="shared" si="4"/>
        <v>4.1892200000000906E-5</v>
      </c>
      <c r="S16" s="89">
        <f t="shared" si="4"/>
        <v>0</v>
      </c>
      <c r="T16" s="89">
        <f t="shared" si="4"/>
        <v>8.5399999999978549E-7</v>
      </c>
      <c r="U16" s="89">
        <f t="shared" si="4"/>
        <v>3.0000000000000187E-6</v>
      </c>
      <c r="V16" s="89">
        <f t="shared" si="4"/>
        <v>0</v>
      </c>
      <c r="W16" s="89">
        <f t="shared" si="4"/>
        <v>0</v>
      </c>
      <c r="X16" s="89">
        <f t="shared" si="4"/>
        <v>0</v>
      </c>
      <c r="Y16" s="89">
        <f t="shared" si="4"/>
        <v>0</v>
      </c>
      <c r="Z16" s="89">
        <f t="shared" si="4"/>
        <v>0</v>
      </c>
      <c r="AA16" s="89">
        <f t="shared" si="4"/>
        <v>0</v>
      </c>
      <c r="AB16" s="89">
        <f t="shared" si="4"/>
        <v>0</v>
      </c>
      <c r="AC16" s="143"/>
      <c r="AD16" s="108">
        <f t="shared" ref="AD16:BC16" si="5">AD6-SUM(AD7,AD8,AD9,AD10,AD15)</f>
        <v>9.296499999999952E-2</v>
      </c>
      <c r="AE16" s="109">
        <f t="shared" si="5"/>
        <v>7.5231000000000492E-2</v>
      </c>
      <c r="AF16" s="109">
        <f t="shared" si="5"/>
        <v>6.259499999999818E-2</v>
      </c>
      <c r="AG16" s="109">
        <f t="shared" si="5"/>
        <v>0.10459100000000099</v>
      </c>
      <c r="AH16" s="109">
        <f t="shared" si="5"/>
        <v>9.106999999999843E-2</v>
      </c>
      <c r="AI16" s="109">
        <f t="shared" si="5"/>
        <v>7.0329000000000974E-2</v>
      </c>
      <c r="AJ16" s="109">
        <f t="shared" si="5"/>
        <v>9.6496999999999389E-2</v>
      </c>
      <c r="AK16" s="109">
        <f t="shared" si="5"/>
        <v>0.15769500000000036</v>
      </c>
      <c r="AL16" s="109">
        <f t="shared" si="5"/>
        <v>5.7349000000000316E-2</v>
      </c>
      <c r="AM16" s="109">
        <f t="shared" si="5"/>
        <v>0.1046539999999998</v>
      </c>
      <c r="AN16" s="109">
        <f t="shared" si="5"/>
        <v>0.12323300000000004</v>
      </c>
      <c r="AO16" s="109">
        <f t="shared" si="5"/>
        <v>0.11046200000000006</v>
      </c>
      <c r="AP16" s="109">
        <f t="shared" si="5"/>
        <v>5.2024999999999988E-2</v>
      </c>
      <c r="AQ16" s="109">
        <f t="shared" si="5"/>
        <v>2.5958000000000148E-2</v>
      </c>
      <c r="AR16" s="109">
        <f t="shared" si="5"/>
        <v>2.3857000000000017E-2</v>
      </c>
      <c r="AS16" s="109">
        <f t="shared" si="5"/>
        <v>0.14136300000000013</v>
      </c>
      <c r="AT16" s="109">
        <f t="shared" si="5"/>
        <v>0</v>
      </c>
      <c r="AU16" s="109">
        <f t="shared" si="5"/>
        <v>8.5929999999999618E-3</v>
      </c>
      <c r="AV16" s="109">
        <f t="shared" si="5"/>
        <v>9.6989999999999854E-3</v>
      </c>
      <c r="AW16" s="109">
        <f t="shared" si="5"/>
        <v>0</v>
      </c>
      <c r="AX16" s="109">
        <f t="shared" si="5"/>
        <v>0</v>
      </c>
      <c r="AY16" s="109">
        <f t="shared" si="5"/>
        <v>0</v>
      </c>
      <c r="AZ16" s="109">
        <f t="shared" si="5"/>
        <v>0</v>
      </c>
      <c r="BA16" s="109">
        <f t="shared" si="5"/>
        <v>0</v>
      </c>
      <c r="BB16" s="109">
        <f t="shared" si="5"/>
        <v>0</v>
      </c>
      <c r="BC16" s="109">
        <f t="shared" si="5"/>
        <v>0</v>
      </c>
      <c r="BD16" s="146"/>
    </row>
    <row r="17" spans="19:55" ht="13" thickTop="1">
      <c r="AD17" s="66"/>
      <c r="AE17" s="66"/>
      <c r="AF17" s="66"/>
      <c r="AG17" s="66"/>
      <c r="AH17" s="66"/>
      <c r="AI17" s="66"/>
      <c r="AJ17" s="66"/>
      <c r="AK17" s="66"/>
      <c r="AL17" s="66"/>
      <c r="AM17" s="66"/>
      <c r="AN17" s="66"/>
      <c r="AO17" s="66"/>
      <c r="AP17" s="66"/>
      <c r="AQ17" s="66"/>
      <c r="AR17" s="66"/>
      <c r="AS17" s="66"/>
      <c r="AT17" s="66"/>
      <c r="AU17" s="168"/>
      <c r="AV17" s="66"/>
      <c r="AW17" s="66"/>
      <c r="AX17" s="66"/>
      <c r="AY17" s="66"/>
      <c r="AZ17" s="66"/>
      <c r="BA17" s="66"/>
      <c r="BB17" s="66"/>
      <c r="BC17" s="66"/>
    </row>
    <row r="18" spans="19:55">
      <c r="AD18" s="66"/>
      <c r="AE18" s="66"/>
      <c r="AF18" s="66"/>
      <c r="AG18" s="66"/>
      <c r="AH18" s="66"/>
      <c r="AI18" s="66"/>
      <c r="AJ18" s="66"/>
      <c r="AK18" s="66"/>
      <c r="AL18" s="66"/>
      <c r="AM18" s="66"/>
      <c r="AN18" s="66"/>
      <c r="AO18" s="66"/>
      <c r="AP18" s="66"/>
      <c r="AQ18" s="66"/>
      <c r="AR18" s="66"/>
      <c r="AS18" s="66"/>
      <c r="AT18" s="66"/>
      <c r="AU18" s="168"/>
      <c r="AV18" s="66"/>
      <c r="AW18" s="66"/>
      <c r="AX18" s="66"/>
      <c r="AY18" s="66"/>
      <c r="AZ18" s="66"/>
      <c r="BA18" s="66"/>
      <c r="BB18" s="66"/>
      <c r="BC18" s="66"/>
    </row>
    <row r="19" spans="19:55">
      <c r="S19" s="2"/>
      <c r="U19" s="166"/>
      <c r="AD19" s="66"/>
      <c r="AE19" s="66"/>
      <c r="AF19" s="66"/>
      <c r="AG19" s="66"/>
      <c r="AH19" s="66"/>
      <c r="AI19" s="66"/>
      <c r="AJ19" s="66"/>
      <c r="AK19" s="66"/>
      <c r="AL19" s="66"/>
      <c r="AM19" s="66"/>
      <c r="AN19" s="66"/>
      <c r="AO19" s="66"/>
      <c r="AP19" s="66"/>
      <c r="AQ19" s="66"/>
      <c r="AR19" s="66"/>
      <c r="AS19" s="66"/>
      <c r="AT19" s="66"/>
      <c r="AU19" s="168"/>
      <c r="AV19" s="173"/>
      <c r="AW19" s="66"/>
      <c r="AX19" s="66"/>
      <c r="AY19" s="66"/>
      <c r="AZ19" s="66"/>
      <c r="BA19" s="66"/>
      <c r="BB19" s="66"/>
      <c r="BC19" s="66"/>
    </row>
    <row r="20" spans="19:55">
      <c r="AD20" s="66"/>
      <c r="AE20" s="66"/>
      <c r="AF20" s="66"/>
      <c r="AG20" s="66"/>
      <c r="AH20" s="66"/>
      <c r="AI20" s="66"/>
      <c r="AJ20" s="66"/>
      <c r="AK20" s="66"/>
      <c r="AL20" s="66"/>
      <c r="AM20" s="66"/>
      <c r="AN20" s="66"/>
      <c r="AO20" s="66"/>
      <c r="AP20" s="66"/>
      <c r="AQ20" s="66"/>
      <c r="AR20" s="66"/>
      <c r="AS20" s="66"/>
      <c r="AT20" s="66"/>
      <c r="AU20" s="168"/>
      <c r="AV20" s="66"/>
      <c r="AW20" s="66"/>
      <c r="AX20" s="66"/>
      <c r="AY20" s="66"/>
      <c r="AZ20" s="66"/>
      <c r="BA20" s="66"/>
      <c r="BB20" s="66"/>
      <c r="BC20" s="66"/>
    </row>
    <row r="21" spans="19:55">
      <c r="AD21" s="66"/>
      <c r="AE21" s="66"/>
      <c r="AF21" s="66"/>
      <c r="AG21" s="66"/>
      <c r="AH21" s="66"/>
      <c r="AI21" s="66"/>
      <c r="AJ21" s="66"/>
      <c r="AK21" s="66"/>
      <c r="AL21" s="66"/>
      <c r="AM21" s="66"/>
      <c r="AN21" s="66"/>
      <c r="AO21" s="66"/>
      <c r="AP21" s="66"/>
      <c r="AQ21" s="66"/>
      <c r="AR21" s="66"/>
      <c r="AS21" s="66"/>
      <c r="AT21" s="66"/>
      <c r="AU21" s="168"/>
      <c r="AV21" s="66"/>
      <c r="AW21" s="66"/>
      <c r="AX21" s="66"/>
      <c r="AY21" s="66"/>
      <c r="AZ21" s="66"/>
      <c r="BA21" s="66"/>
      <c r="BB21" s="66"/>
      <c r="BC21" s="66"/>
    </row>
    <row r="22" spans="19:55">
      <c r="AD22" s="66"/>
      <c r="AE22" s="66"/>
      <c r="AF22" s="66"/>
      <c r="AG22" s="66"/>
      <c r="AH22" s="66"/>
      <c r="AI22" s="66"/>
      <c r="AJ22" s="66"/>
      <c r="AK22" s="66"/>
      <c r="AL22" s="66"/>
      <c r="AM22" s="66"/>
      <c r="AN22" s="66"/>
      <c r="AO22" s="66"/>
      <c r="AP22" s="66"/>
      <c r="AQ22" s="66"/>
      <c r="AR22" s="66"/>
      <c r="AS22" s="66"/>
      <c r="AT22" s="66"/>
      <c r="AU22" s="168"/>
      <c r="AV22" s="66"/>
      <c r="AW22" s="66"/>
      <c r="AX22" s="66"/>
      <c r="AY22" s="66"/>
      <c r="AZ22" s="66"/>
      <c r="BA22" s="66"/>
      <c r="BB22" s="66"/>
      <c r="BC22" s="66"/>
    </row>
    <row r="23" spans="19:55">
      <c r="AD23" s="66"/>
      <c r="AE23" s="66"/>
      <c r="AF23" s="66"/>
      <c r="AG23" s="66"/>
      <c r="AH23" s="66"/>
      <c r="AI23" s="66"/>
      <c r="AJ23" s="66"/>
      <c r="AK23" s="66"/>
      <c r="AL23" s="66"/>
      <c r="AM23" s="66"/>
      <c r="AN23" s="66"/>
      <c r="AO23" s="66"/>
      <c r="AP23" s="66"/>
      <c r="AQ23" s="66"/>
      <c r="AR23" s="66"/>
      <c r="AS23" s="66"/>
      <c r="AT23" s="66"/>
      <c r="AU23" s="168"/>
      <c r="AV23" s="66"/>
      <c r="AW23" s="66"/>
      <c r="AX23" s="66"/>
      <c r="AY23" s="66"/>
      <c r="AZ23" s="66"/>
      <c r="BA23" s="66"/>
      <c r="BB23" s="66"/>
      <c r="BC23" s="66"/>
    </row>
    <row r="24" spans="19:55">
      <c r="AD24" s="107"/>
      <c r="AE24" s="107"/>
      <c r="AF24" s="107"/>
      <c r="AG24" s="107"/>
      <c r="AH24" s="107"/>
      <c r="AI24" s="107"/>
      <c r="AJ24" s="107"/>
      <c r="AK24" s="107"/>
      <c r="AL24" s="107"/>
      <c r="AM24" s="107"/>
      <c r="AN24" s="107"/>
      <c r="AO24" s="107"/>
      <c r="AP24" s="107"/>
      <c r="AQ24" s="107"/>
      <c r="AR24" s="107"/>
      <c r="AS24" s="107"/>
      <c r="AT24" s="107"/>
      <c r="AU24" s="169"/>
      <c r="AV24" s="107"/>
      <c r="AW24" s="107"/>
      <c r="AX24" s="107"/>
      <c r="AY24" s="107"/>
      <c r="AZ24" s="107"/>
      <c r="BA24" s="107"/>
      <c r="BB24" s="107"/>
      <c r="BC24" s="107"/>
    </row>
    <row r="25" spans="19:55">
      <c r="AD25" s="107"/>
      <c r="AE25" s="107"/>
      <c r="AF25" s="107"/>
      <c r="AG25" s="107"/>
      <c r="AH25" s="107"/>
      <c r="AI25" s="107"/>
      <c r="AJ25" s="107"/>
      <c r="AK25" s="107"/>
      <c r="AL25" s="107"/>
      <c r="AM25" s="107"/>
      <c r="AN25" s="107"/>
      <c r="AO25" s="107"/>
      <c r="AP25" s="107"/>
      <c r="AQ25" s="107"/>
      <c r="AR25" s="107"/>
      <c r="AS25" s="107"/>
      <c r="AT25" s="107"/>
      <c r="AU25" s="169"/>
      <c r="AV25" s="107"/>
      <c r="AW25" s="107"/>
      <c r="AX25" s="107"/>
      <c r="AY25" s="107"/>
      <c r="AZ25" s="107"/>
      <c r="BA25" s="107"/>
      <c r="BB25" s="107"/>
      <c r="BC25" s="107"/>
    </row>
    <row r="26" spans="19:55">
      <c r="AD26" s="107"/>
      <c r="AE26" s="107"/>
      <c r="AF26" s="107"/>
      <c r="AG26" s="107"/>
      <c r="AH26" s="107"/>
      <c r="AI26" s="107"/>
      <c r="AJ26" s="107"/>
      <c r="AK26" s="107"/>
      <c r="AL26" s="107"/>
      <c r="AM26" s="107"/>
      <c r="AN26" s="107"/>
      <c r="AO26" s="107"/>
      <c r="AP26" s="107"/>
      <c r="AQ26" s="107"/>
      <c r="AR26" s="107"/>
      <c r="AS26" s="107"/>
      <c r="AT26" s="107"/>
      <c r="AU26" s="169"/>
      <c r="AV26" s="107"/>
      <c r="AW26" s="107"/>
      <c r="AX26" s="107"/>
      <c r="AY26" s="107"/>
      <c r="AZ26" s="107"/>
      <c r="BA26" s="107"/>
      <c r="BB26" s="107"/>
      <c r="BC26" s="107"/>
    </row>
    <row r="27" spans="19:55">
      <c r="AD27" s="107"/>
      <c r="AE27" s="107"/>
      <c r="AF27" s="107"/>
      <c r="AG27" s="107"/>
      <c r="AH27" s="107"/>
      <c r="AI27" s="107"/>
      <c r="AJ27" s="107"/>
      <c r="AK27" s="107"/>
      <c r="AL27" s="107"/>
      <c r="AM27" s="107"/>
      <c r="AN27" s="107"/>
      <c r="AO27" s="107"/>
      <c r="AP27" s="107"/>
      <c r="AQ27" s="107"/>
      <c r="AR27" s="107"/>
      <c r="AS27" s="107"/>
      <c r="AT27" s="107"/>
      <c r="AU27" s="169"/>
      <c r="AV27" s="107"/>
      <c r="AW27" s="107"/>
      <c r="AX27" s="107"/>
      <c r="AY27" s="107"/>
      <c r="AZ27" s="107"/>
      <c r="BA27" s="107"/>
      <c r="BB27" s="107"/>
      <c r="BC27" s="107"/>
    </row>
    <row r="28" spans="19:55">
      <c r="AD28" s="107"/>
      <c r="AE28" s="107"/>
      <c r="AF28" s="107"/>
      <c r="AG28" s="107"/>
      <c r="AH28" s="107"/>
      <c r="AI28" s="107"/>
      <c r="AJ28" s="107"/>
      <c r="AK28" s="107"/>
      <c r="AL28" s="107"/>
      <c r="AM28" s="107"/>
      <c r="AN28" s="107"/>
      <c r="AO28" s="107"/>
      <c r="AP28" s="107"/>
      <c r="AQ28" s="107"/>
      <c r="AR28" s="107"/>
      <c r="AS28" s="107"/>
      <c r="AT28" s="107"/>
      <c r="AU28" s="169"/>
      <c r="AV28" s="107"/>
      <c r="AW28" s="107"/>
      <c r="AX28" s="107"/>
      <c r="AY28" s="107"/>
      <c r="AZ28" s="107"/>
      <c r="BA28" s="107"/>
      <c r="BB28" s="107"/>
      <c r="BC28" s="107"/>
    </row>
    <row r="29" spans="19:55">
      <c r="AD29"/>
      <c r="AE29"/>
      <c r="AF29"/>
      <c r="AG29"/>
      <c r="AH29"/>
      <c r="AI29"/>
      <c r="AJ29"/>
      <c r="AK29"/>
      <c r="AL29"/>
      <c r="AM29"/>
      <c r="AN29"/>
      <c r="AO29"/>
      <c r="AP29"/>
      <c r="AQ29"/>
      <c r="AR29"/>
      <c r="AS29"/>
      <c r="AT29"/>
      <c r="AU29" s="2"/>
      <c r="AV29"/>
      <c r="AW29"/>
      <c r="AX29"/>
      <c r="AY29"/>
      <c r="AZ29"/>
      <c r="BA29"/>
      <c r="BB29"/>
      <c r="BC29"/>
    </row>
    <row r="30" spans="19:55">
      <c r="AD30" s="107"/>
      <c r="AE30" s="107"/>
      <c r="AF30" s="107"/>
      <c r="AG30" s="107"/>
      <c r="AH30" s="107"/>
      <c r="AI30" s="107"/>
      <c r="AJ30" s="107"/>
      <c r="AK30" s="107"/>
      <c r="AL30" s="107"/>
      <c r="AM30" s="107"/>
      <c r="AN30" s="107"/>
      <c r="AO30" s="107"/>
      <c r="AP30" s="107"/>
      <c r="AQ30" s="107"/>
      <c r="AR30" s="107"/>
      <c r="AS30" s="107"/>
      <c r="AT30" s="107"/>
      <c r="AU30" s="169"/>
      <c r="AV30" s="107"/>
      <c r="AW30" s="107"/>
      <c r="AX30" s="107"/>
      <c r="AY30" s="107"/>
      <c r="AZ30" s="107"/>
      <c r="BA30" s="107"/>
      <c r="BB30" s="107"/>
      <c r="BC30" s="107"/>
    </row>
    <row r="31" spans="19:55">
      <c r="AD31" s="107"/>
      <c r="AE31" s="107"/>
      <c r="AF31" s="107"/>
      <c r="AG31" s="107"/>
      <c r="AH31" s="107"/>
      <c r="AI31" s="107"/>
      <c r="AJ31" s="107"/>
      <c r="AK31" s="107"/>
      <c r="AL31" s="107"/>
      <c r="AM31" s="107"/>
      <c r="AN31" s="107"/>
      <c r="AO31" s="107"/>
      <c r="AP31" s="107"/>
      <c r="AQ31" s="107"/>
      <c r="AR31" s="107"/>
      <c r="AS31" s="107"/>
      <c r="AT31" s="107"/>
      <c r="AU31" s="169"/>
      <c r="AV31" s="107"/>
      <c r="AW31" s="107"/>
      <c r="AX31" s="107"/>
      <c r="AY31" s="107"/>
      <c r="AZ31" s="107"/>
      <c r="BA31" s="107"/>
      <c r="BB31" s="107"/>
      <c r="BC31" s="107"/>
    </row>
    <row r="32" spans="19:55">
      <c r="AD32" s="107"/>
      <c r="AE32" s="107"/>
      <c r="AF32" s="107"/>
      <c r="AG32" s="107"/>
      <c r="AH32" s="107"/>
      <c r="AI32" s="107"/>
      <c r="AJ32" s="107"/>
      <c r="AK32" s="107"/>
      <c r="AL32" s="107"/>
      <c r="AM32" s="107"/>
      <c r="AN32" s="107"/>
      <c r="AO32" s="107"/>
      <c r="AP32" s="107"/>
      <c r="AQ32" s="107"/>
      <c r="AR32" s="107"/>
      <c r="AS32" s="107"/>
      <c r="AT32" s="107"/>
      <c r="AU32" s="169"/>
      <c r="AV32" s="107"/>
      <c r="AW32" s="107"/>
      <c r="AX32" s="107"/>
      <c r="AY32" s="107"/>
      <c r="AZ32" s="107"/>
      <c r="BA32" s="107"/>
      <c r="BB32" s="107"/>
      <c r="BC32" s="107"/>
    </row>
    <row r="33" spans="30:55">
      <c r="AD33" s="107"/>
      <c r="AE33" s="107"/>
      <c r="AF33" s="107"/>
      <c r="AG33" s="107"/>
      <c r="AH33" s="107"/>
      <c r="AI33" s="107"/>
      <c r="AJ33" s="107"/>
      <c r="AK33" s="107"/>
      <c r="AL33" s="107"/>
      <c r="AM33" s="107"/>
      <c r="AN33" s="107"/>
      <c r="AO33" s="107"/>
      <c r="AP33" s="107"/>
      <c r="AQ33" s="107"/>
      <c r="AR33" s="107"/>
      <c r="AS33" s="107"/>
      <c r="AT33" s="107"/>
      <c r="AU33" s="169"/>
      <c r="AV33" s="107"/>
      <c r="AW33" s="107"/>
      <c r="AX33" s="107"/>
      <c r="AY33" s="107"/>
      <c r="AZ33" s="107"/>
      <c r="BA33" s="107"/>
      <c r="BB33" s="107"/>
      <c r="BC33" s="107"/>
    </row>
    <row r="34" spans="30:55">
      <c r="AD34" s="107"/>
      <c r="AE34" s="107"/>
      <c r="AF34" s="107"/>
      <c r="AG34" s="107"/>
      <c r="AH34" s="107"/>
      <c r="AI34" s="107"/>
      <c r="AJ34" s="107"/>
      <c r="AK34" s="107"/>
      <c r="AL34" s="107"/>
      <c r="AM34" s="107"/>
      <c r="AN34" s="107"/>
      <c r="AO34" s="107"/>
      <c r="AP34" s="107"/>
      <c r="AQ34" s="107"/>
      <c r="AR34" s="107"/>
      <c r="AS34" s="107"/>
      <c r="AT34" s="107"/>
      <c r="AU34" s="169"/>
      <c r="AV34" s="107"/>
      <c r="AW34" s="107"/>
      <c r="AX34" s="107"/>
      <c r="AY34" s="107"/>
      <c r="AZ34" s="107"/>
      <c r="BA34" s="107"/>
      <c r="BB34" s="107"/>
      <c r="BC34" s="107"/>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row r="38" spans="30:55">
      <c r="AD38" s="107"/>
      <c r="AE38" s="107"/>
      <c r="AF38" s="107"/>
      <c r="AG38" s="107"/>
      <c r="AH38" s="107"/>
      <c r="AI38" s="107"/>
      <c r="AJ38" s="107"/>
      <c r="AK38" s="107"/>
      <c r="AL38" s="107"/>
      <c r="AM38" s="107"/>
      <c r="AN38" s="107"/>
      <c r="AO38" s="107"/>
      <c r="AP38" s="107"/>
      <c r="AQ38" s="107"/>
      <c r="AR38" s="107"/>
      <c r="AS38" s="107"/>
      <c r="AT38" s="107"/>
      <c r="AU38" s="169"/>
      <c r="AV38" s="107"/>
      <c r="AW38" s="107"/>
      <c r="AX38" s="107"/>
      <c r="AY38" s="107"/>
      <c r="AZ38" s="107"/>
      <c r="BA38" s="107"/>
      <c r="BB38" s="107"/>
      <c r="BC38" s="107"/>
    </row>
    <row r="39" spans="30:55">
      <c r="AD39" s="107"/>
      <c r="AE39" s="107"/>
      <c r="AF39" s="107"/>
      <c r="AG39" s="107"/>
      <c r="AH39" s="107"/>
      <c r="AI39" s="107"/>
      <c r="AJ39" s="107"/>
      <c r="AK39" s="107"/>
      <c r="AL39" s="107"/>
      <c r="AM39" s="107"/>
      <c r="AN39" s="107"/>
      <c r="AO39" s="107"/>
      <c r="AP39" s="107"/>
      <c r="AQ39" s="107"/>
      <c r="AR39" s="107"/>
      <c r="AS39" s="107"/>
      <c r="AT39" s="107"/>
      <c r="AU39" s="169"/>
      <c r="AV39" s="107"/>
      <c r="AW39" s="107"/>
      <c r="AX39" s="107"/>
      <c r="AY39" s="107"/>
      <c r="AZ39" s="107"/>
      <c r="BA39" s="107"/>
      <c r="BB39" s="107"/>
      <c r="BC39" s="107"/>
    </row>
  </sheetData>
  <mergeCells count="6">
    <mergeCell ref="C2:BC2"/>
    <mergeCell ref="AD3:BC3"/>
    <mergeCell ref="AD4:BC4"/>
    <mergeCell ref="B3:B5"/>
    <mergeCell ref="C3:AB3"/>
    <mergeCell ref="C4:AB4"/>
  </mergeCells>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38"/>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48" width="5.7265625" style="67" customWidth="1"/>
    <col min="49" max="55" width="5.7265625" style="67" hidden="1" customWidth="1"/>
  </cols>
  <sheetData>
    <row r="1" spans="1:56" ht="9" customHeight="1" thickBot="1">
      <c r="A1" s="20">
        <f>[2]RWE!$A$12</f>
        <v>2.2999999999999998</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22" t="s">
        <v>19</v>
      </c>
      <c r="D3" s="223"/>
      <c r="E3" s="223"/>
      <c r="F3" s="223"/>
      <c r="G3" s="223"/>
      <c r="H3" s="223"/>
      <c r="I3" s="223"/>
      <c r="J3" s="223"/>
      <c r="K3" s="223"/>
      <c r="L3" s="223"/>
      <c r="M3" s="223"/>
      <c r="N3" s="223"/>
      <c r="O3" s="223"/>
      <c r="P3" s="223"/>
      <c r="Q3" s="223"/>
      <c r="R3" s="223"/>
      <c r="S3" s="223"/>
      <c r="T3" s="223"/>
      <c r="U3" s="223"/>
      <c r="V3" s="223"/>
      <c r="W3" s="223"/>
      <c r="X3" s="223"/>
      <c r="Y3" s="223"/>
      <c r="Z3" s="223"/>
      <c r="AA3" s="223"/>
      <c r="AB3" s="224"/>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4</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6"/>
    </row>
    <row r="6" spans="1:56" ht="20" customHeight="1" thickTop="1" thickBot="1">
      <c r="B6" s="83" t="s">
        <v>15</v>
      </c>
      <c r="C6" s="84">
        <f>1/$A$1*'[1]4412Exp'!BC$263</f>
        <v>1.1013028095238097E-3</v>
      </c>
      <c r="D6" s="85">
        <f>1/$A$1*'[1]4412Exp'!BC$263</f>
        <v>1.1013028095238097E-3</v>
      </c>
      <c r="E6" s="85">
        <f>1/$A$1*'[1]4412Exp'!BD$263</f>
        <v>1.8551738888888893E-3</v>
      </c>
      <c r="F6" s="85">
        <f>1/$A$1*'[1]4412Exp'!BE$263</f>
        <v>3.0515169603174603E-3</v>
      </c>
      <c r="G6" s="85">
        <f>1/$A$1*'[1]4412Exp'!BF$263</f>
        <v>4.2388994000000001E-3</v>
      </c>
      <c r="H6" s="85">
        <f>1/$A$1*'[1]4412Exp'!BG$263</f>
        <v>4.1101260000000004E-3</v>
      </c>
      <c r="I6" s="85">
        <f>1/$A$1*'[1]4412Exp'!BH$263</f>
        <v>4.2825479999999997E-3</v>
      </c>
      <c r="J6" s="85">
        <f>1/$A$1*'[1]4412Exp'!BI$263</f>
        <v>7.5415918500000003E-3</v>
      </c>
      <c r="K6" s="85">
        <f>1/$A$1*'[1]4412Exp'!BJ$263</f>
        <v>8.390657000000001E-3</v>
      </c>
      <c r="L6" s="85">
        <f>1/$A$1*'[1]4412Exp'!BK$263</f>
        <v>1.1293091000000002E-2</v>
      </c>
      <c r="M6" s="85">
        <f>1/$A$1*'[1]4412Exp'!BL$263</f>
        <v>1.0408915199999999E-2</v>
      </c>
      <c r="N6" s="85">
        <f>1/$A$1*'[1]4412Exp'!BM$263</f>
        <v>1.4808454800000001E-2</v>
      </c>
      <c r="O6" s="85">
        <f>1/$A$1*'[1]4412Exp'!BN$263</f>
        <v>8.863054799999999E-3</v>
      </c>
      <c r="P6" s="85">
        <f>1/$A$1*'[1]4412Exp'!BO$263</f>
        <v>8.6520769000000015E-3</v>
      </c>
      <c r="Q6" s="85">
        <f>1/$A$1*'[1]4412Exp'!BP$263</f>
        <v>7.3102816000000003E-3</v>
      </c>
      <c r="R6" s="85">
        <f>1/$A$1*'[1]4412Exp'!BQ$263</f>
        <v>6.8057501999999994E-3</v>
      </c>
      <c r="S6" s="85">
        <f>1/$A$1*'[1]4412Exp'!BR$263</f>
        <v>8.5836504000000001E-3</v>
      </c>
      <c r="T6" s="85">
        <f>1/$A$1*'[1]4412Exp'!BS$263</f>
        <v>7.4560575999999996E-3</v>
      </c>
      <c r="U6" s="164">
        <f>1/$A$1*'[1]4412Exp'!BT$263</f>
        <v>1.3010000000000001E-3</v>
      </c>
      <c r="V6" s="85">
        <f>1/$A$1*'[1]4412Exp'!BU$263</f>
        <v>0</v>
      </c>
      <c r="W6" s="85">
        <f>1/$A$1*'[1]4412Exp'!BV$263</f>
        <v>0</v>
      </c>
      <c r="X6" s="85">
        <f>1/$A$1*'[1]4412Exp'!BW$263</f>
        <v>0</v>
      </c>
      <c r="Y6" s="85">
        <f>1/$A$1*'[1]4412Exp'!BX$263</f>
        <v>0</v>
      </c>
      <c r="Z6" s="85">
        <f>1/$A$1*'[1]4412Exp'!BY$263</f>
        <v>0</v>
      </c>
      <c r="AA6" s="85">
        <f>1/$A$1*'[1]4412Exp'!BZ$263</f>
        <v>0</v>
      </c>
      <c r="AB6" s="85">
        <f>1/$A$1*'[1]4412Exp'!CA$263</f>
        <v>0</v>
      </c>
      <c r="AC6" s="86"/>
      <c r="AD6" s="110">
        <f>'[1]4412Exp'!CB$263</f>
        <v>0.199906</v>
      </c>
      <c r="AE6" s="111">
        <f>'[1]4412Exp'!CC$263</f>
        <v>0.49698799999999993</v>
      </c>
      <c r="AF6" s="111">
        <f>'[1]4412Exp'!CD$263</f>
        <v>0.80972299999999997</v>
      </c>
      <c r="AG6" s="111">
        <f>'[1]4412Exp'!CE$263</f>
        <v>1.4042009999999998</v>
      </c>
      <c r="AH6" s="111">
        <f>'[1]4412Exp'!CF$263</f>
        <v>2.108965</v>
      </c>
      <c r="AI6" s="111">
        <f>'[1]4412Exp'!CG$263</f>
        <v>2.3043589999999994</v>
      </c>
      <c r="AJ6" s="111">
        <f>'[1]4412Exp'!CH$263</f>
        <v>2.6650619999999998</v>
      </c>
      <c r="AK6" s="111">
        <f>'[1]4412Exp'!CI$263</f>
        <v>4.3077437461735473</v>
      </c>
      <c r="AL6" s="111">
        <f>'[1]4412Exp'!CJ$263</f>
        <v>4.6877449556258473</v>
      </c>
      <c r="AM6" s="111">
        <f>'[1]4412Exp'!CK$263</f>
        <v>4.6262592349278426</v>
      </c>
      <c r="AN6" s="111">
        <f>'[1]4412Exp'!CL$263</f>
        <v>4.9334995113192175</v>
      </c>
      <c r="AO6" s="111">
        <f>'[1]4412Exp'!CM$263</f>
        <v>10.287262496</v>
      </c>
      <c r="AP6" s="111">
        <f>'[1]4412Exp'!CN$263</f>
        <v>7.388147</v>
      </c>
      <c r="AQ6" s="111">
        <f>'[1]4412Exp'!CO$263</f>
        <v>7.2817889999999998</v>
      </c>
      <c r="AR6" s="111">
        <f>'[1]4412Exp'!CP$263</f>
        <v>7.3173739999999992</v>
      </c>
      <c r="AS6" s="111">
        <f>'[1]4412Exp'!CQ$263</f>
        <v>5.4481330000000003</v>
      </c>
      <c r="AT6" s="111">
        <f>'[1]4412Exp'!CR$263</f>
        <v>6.4118240000000002</v>
      </c>
      <c r="AU6" s="111">
        <f>'[1]4412Exp'!CS$263</f>
        <v>6.0938009999999991</v>
      </c>
      <c r="AV6" s="171">
        <f>'[1]4412Exp'!CT$263</f>
        <v>0.8191409999999999</v>
      </c>
      <c r="AW6" s="111">
        <f>'[1]4412Exp'!CU$263</f>
        <v>0</v>
      </c>
      <c r="AX6" s="111">
        <f>'[1]4412Exp'!CV$263</f>
        <v>0</v>
      </c>
      <c r="AY6" s="111">
        <f>'[1]4412Exp'!CW$263</f>
        <v>0</v>
      </c>
      <c r="AZ6" s="111">
        <f>'[1]4412Exp'!CX$263</f>
        <v>0</v>
      </c>
      <c r="BA6" s="111">
        <f>'[1]4412Exp'!CY$263</f>
        <v>0</v>
      </c>
      <c r="BB6" s="111">
        <f>'[1]4412Exp'!CZ$263</f>
        <v>0</v>
      </c>
      <c r="BC6" s="111">
        <f>'[1]4412Exp'!DA$263</f>
        <v>0</v>
      </c>
      <c r="BD6" s="146"/>
    </row>
    <row r="7" spans="1:56" ht="17.149999999999999" customHeight="1" thickTop="1">
      <c r="B7" s="72" t="s">
        <v>55</v>
      </c>
      <c r="C7" s="73">
        <f>1/$A$1*'[1]4412Exp'!BC$266</f>
        <v>0</v>
      </c>
      <c r="D7" s="74">
        <f>1/$A$1*'[1]4412Exp'!BC$266</f>
        <v>0</v>
      </c>
      <c r="E7" s="74">
        <f>1/$A$1*'[1]4412Exp'!BD$266</f>
        <v>0</v>
      </c>
      <c r="F7" s="74">
        <f>1/$A$1*'[1]4412Exp'!BE$266</f>
        <v>0</v>
      </c>
      <c r="G7" s="74">
        <f>1/$A$1*'[1]4412Exp'!BF$266</f>
        <v>0</v>
      </c>
      <c r="H7" s="74">
        <f>1/$A$1*'[1]4412Exp'!BG$266</f>
        <v>0</v>
      </c>
      <c r="I7" s="74">
        <f>1/$A$1*'[1]4412Exp'!BH$266</f>
        <v>0</v>
      </c>
      <c r="J7" s="74">
        <f>1/$A$1*'[1]4412Exp'!BI$266</f>
        <v>0</v>
      </c>
      <c r="K7" s="74">
        <f>1/$A$1*'[1]4412Exp'!BJ$266</f>
        <v>0</v>
      </c>
      <c r="L7" s="74">
        <f>1/$A$1*'[1]4412Exp'!BK$266</f>
        <v>0</v>
      </c>
      <c r="M7" s="74">
        <f>1/$A$1*'[1]4412Exp'!BL$266</f>
        <v>0</v>
      </c>
      <c r="N7" s="74">
        <f>1/$A$1*'[1]4412Exp'!BM$266</f>
        <v>0</v>
      </c>
      <c r="O7" s="74">
        <f>1/$A$1*'[1]4412Exp'!BN$266</f>
        <v>0</v>
      </c>
      <c r="P7" s="74">
        <f>1/$A$1*'[1]4412Exp'!BO$266</f>
        <v>0</v>
      </c>
      <c r="Q7" s="74">
        <f>1/$A$1*'[1]4412Exp'!BP$266</f>
        <v>0</v>
      </c>
      <c r="R7" s="74">
        <f>1/$A$1*'[1]4412Exp'!BQ$266</f>
        <v>0</v>
      </c>
      <c r="S7" s="74">
        <f>1/$A$1*'[1]4412Exp'!BR$266</f>
        <v>0</v>
      </c>
      <c r="T7" s="74">
        <f>1/$A$1*'[1]4412Exp'!BS$266</f>
        <v>0</v>
      </c>
      <c r="U7" s="74">
        <f>1/$A$1*'[1]4412Exp'!BT$266</f>
        <v>0</v>
      </c>
      <c r="V7" s="74">
        <f>1/$A$1*'[1]4412Exp'!BU$266</f>
        <v>0</v>
      </c>
      <c r="W7" s="74">
        <f>1/$A$1*'[1]4412Exp'!BV$266</f>
        <v>0</v>
      </c>
      <c r="X7" s="74">
        <f>1/$A$1*'[1]4412Exp'!BW$266</f>
        <v>0</v>
      </c>
      <c r="Y7" s="74">
        <f>1/$A$1*'[1]4412Exp'!BX$266</f>
        <v>0</v>
      </c>
      <c r="Z7" s="74">
        <f>1/$A$1*'[1]4412Exp'!BY$266</f>
        <v>0</v>
      </c>
      <c r="AA7" s="74">
        <f>1/$A$1*'[1]4412Exp'!BZ$266</f>
        <v>0</v>
      </c>
      <c r="AB7" s="74">
        <f>1/$A$1*'[1]4412Exp'!CA$266</f>
        <v>0</v>
      </c>
      <c r="AC7" s="137"/>
      <c r="AD7" s="92">
        <f>'[1]4412Exp'!CB$266</f>
        <v>0</v>
      </c>
      <c r="AE7" s="93">
        <f>'[1]4412Exp'!CC$266</f>
        <v>0</v>
      </c>
      <c r="AF7" s="93">
        <f>'[1]4412Exp'!CD$266</f>
        <v>0</v>
      </c>
      <c r="AG7" s="93">
        <f>'[1]4412Exp'!CE$266</f>
        <v>0</v>
      </c>
      <c r="AH7" s="93">
        <f>'[1]4412Exp'!CF$266</f>
        <v>0</v>
      </c>
      <c r="AI7" s="93">
        <f>'[1]4412Exp'!CG$266</f>
        <v>0</v>
      </c>
      <c r="AJ7" s="93">
        <f>'[1]4412Exp'!CH$266</f>
        <v>0</v>
      </c>
      <c r="AK7" s="93">
        <f>'[1]4412Exp'!CI$266</f>
        <v>0</v>
      </c>
      <c r="AL7" s="93">
        <f>'[1]4412Exp'!CJ$266</f>
        <v>0</v>
      </c>
      <c r="AM7" s="93">
        <f>'[1]4412Exp'!CK$266</f>
        <v>0</v>
      </c>
      <c r="AN7" s="93">
        <f>'[1]4412Exp'!CL$266</f>
        <v>0</v>
      </c>
      <c r="AO7" s="93">
        <f>'[1]4412Exp'!CM$266</f>
        <v>0</v>
      </c>
      <c r="AP7" s="93">
        <f>'[1]4412Exp'!CN$266</f>
        <v>0</v>
      </c>
      <c r="AQ7" s="93">
        <f>'[1]4412Exp'!CO$266</f>
        <v>0</v>
      </c>
      <c r="AR7" s="93">
        <f>'[1]4412Exp'!CP$266</f>
        <v>0</v>
      </c>
      <c r="AS7" s="93">
        <f>'[1]4412Exp'!CQ$266</f>
        <v>0</v>
      </c>
      <c r="AT7" s="93">
        <f>'[1]4412Exp'!CR$266</f>
        <v>0</v>
      </c>
      <c r="AU7" s="93">
        <f>'[1]4412Exp'!CS$266</f>
        <v>0</v>
      </c>
      <c r="AV7" s="93">
        <f>'[1]4412Exp'!CT$266</f>
        <v>0</v>
      </c>
      <c r="AW7" s="93">
        <f>'[1]4412Exp'!CU$266</f>
        <v>0</v>
      </c>
      <c r="AX7" s="93">
        <f>'[1]4412Exp'!CV$266</f>
        <v>0</v>
      </c>
      <c r="AY7" s="93">
        <f>'[1]4412Exp'!CW$266</f>
        <v>0</v>
      </c>
      <c r="AZ7" s="93">
        <f>'[1]4412Exp'!CX$266</f>
        <v>0</v>
      </c>
      <c r="BA7" s="93">
        <f>'[1]4412Exp'!CY$266</f>
        <v>0</v>
      </c>
      <c r="BB7" s="93">
        <f>'[1]4412Exp'!CZ$266</f>
        <v>0</v>
      </c>
      <c r="BC7" s="93">
        <f>'[1]4412Exp'!DA$266</f>
        <v>0</v>
      </c>
      <c r="BD7" s="146"/>
    </row>
    <row r="8" spans="1:56" ht="17.149999999999999" customHeight="1">
      <c r="B8" s="75" t="s">
        <v>56</v>
      </c>
      <c r="C8" s="76">
        <f>1/$A$1*'[1]4412Exp'!BC$268</f>
        <v>0</v>
      </c>
      <c r="D8" s="77">
        <f>1/$A$1*'[1]4412Exp'!BC$268</f>
        <v>0</v>
      </c>
      <c r="E8" s="77">
        <f>1/$A$1*'[1]4412Exp'!BD$268</f>
        <v>0</v>
      </c>
      <c r="F8" s="77">
        <f>1/$A$1*'[1]4412Exp'!BE$268</f>
        <v>0</v>
      </c>
      <c r="G8" s="77">
        <f>1/$A$1*'[1]4412Exp'!BF$268</f>
        <v>0</v>
      </c>
      <c r="H8" s="77">
        <f>1/$A$1*'[1]4412Exp'!BG$268</f>
        <v>0</v>
      </c>
      <c r="I8" s="77">
        <f>1/$A$1*'[1]4412Exp'!BH$268</f>
        <v>0</v>
      </c>
      <c r="J8" s="77">
        <f>1/$A$1*'[1]4412Exp'!BI$268</f>
        <v>0</v>
      </c>
      <c r="K8" s="77">
        <f>1/$A$1*'[1]4412Exp'!BJ$268</f>
        <v>0</v>
      </c>
      <c r="L8" s="77">
        <f>1/$A$1*'[1]4412Exp'!BK$268</f>
        <v>0</v>
      </c>
      <c r="M8" s="77">
        <f>1/$A$1*'[1]4412Exp'!BL$268</f>
        <v>0</v>
      </c>
      <c r="N8" s="77">
        <f>1/$A$1*'[1]4412Exp'!BM$268</f>
        <v>0</v>
      </c>
      <c r="O8" s="77">
        <f>1/$A$1*'[1]4412Exp'!BN$268</f>
        <v>0</v>
      </c>
      <c r="P8" s="77">
        <f>1/$A$1*'[1]4412Exp'!BO$268</f>
        <v>0</v>
      </c>
      <c r="Q8" s="77">
        <f>1/$A$1*'[1]4412Exp'!BP$268</f>
        <v>0</v>
      </c>
      <c r="R8" s="77">
        <f>1/$A$1*'[1]4412Exp'!BQ$268</f>
        <v>0</v>
      </c>
      <c r="S8" s="77">
        <f>1/$A$1*'[1]4412Exp'!BR$268</f>
        <v>0</v>
      </c>
      <c r="T8" s="77">
        <f>1/$A$1*'[1]4412Exp'!BS$268</f>
        <v>0</v>
      </c>
      <c r="U8" s="77">
        <f>1/$A$1*'[1]4412Exp'!BT$268</f>
        <v>0</v>
      </c>
      <c r="V8" s="77">
        <f>1/$A$1*'[1]4412Exp'!BU$268</f>
        <v>0</v>
      </c>
      <c r="W8" s="77">
        <f>1/$A$1*'[1]4412Exp'!BV$268</f>
        <v>0</v>
      </c>
      <c r="X8" s="77">
        <f>1/$A$1*'[1]4412Exp'!BW$268</f>
        <v>0</v>
      </c>
      <c r="Y8" s="77">
        <f>1/$A$1*'[1]4412Exp'!BX$268</f>
        <v>0</v>
      </c>
      <c r="Z8" s="77">
        <f>1/$A$1*'[1]4412Exp'!BY$268</f>
        <v>0</v>
      </c>
      <c r="AA8" s="77">
        <f>1/$A$1*'[1]4412Exp'!BZ$268</f>
        <v>0</v>
      </c>
      <c r="AB8" s="77">
        <f>1/$A$1*'[1]4412Exp'!CA$268</f>
        <v>0</v>
      </c>
      <c r="AC8" s="137"/>
      <c r="AD8" s="94">
        <f>'[1]4412Exp'!CB$268</f>
        <v>0</v>
      </c>
      <c r="AE8" s="95">
        <f>'[1]4412Exp'!CC$268</f>
        <v>0</v>
      </c>
      <c r="AF8" s="95">
        <f>'[1]4412Exp'!CD$268</f>
        <v>0</v>
      </c>
      <c r="AG8" s="95">
        <f>'[1]4412Exp'!CE$268</f>
        <v>0</v>
      </c>
      <c r="AH8" s="95">
        <f>'[1]4412Exp'!CF$268</f>
        <v>0</v>
      </c>
      <c r="AI8" s="95">
        <f>'[1]4412Exp'!CG$268</f>
        <v>0</v>
      </c>
      <c r="AJ8" s="95">
        <f>'[1]4412Exp'!CH$268</f>
        <v>0</v>
      </c>
      <c r="AK8" s="95">
        <f>'[1]4412Exp'!CI$268</f>
        <v>0</v>
      </c>
      <c r="AL8" s="95">
        <f>'[1]4412Exp'!CJ$268</f>
        <v>0</v>
      </c>
      <c r="AM8" s="95">
        <f>'[1]4412Exp'!CK$268</f>
        <v>0</v>
      </c>
      <c r="AN8" s="95">
        <f>'[1]4412Exp'!CL$268</f>
        <v>0</v>
      </c>
      <c r="AO8" s="95">
        <f>'[1]4412Exp'!CM$268</f>
        <v>0</v>
      </c>
      <c r="AP8" s="95">
        <f>'[1]4412Exp'!CN$268</f>
        <v>0</v>
      </c>
      <c r="AQ8" s="95">
        <f>'[1]4412Exp'!CO$268</f>
        <v>0</v>
      </c>
      <c r="AR8" s="95">
        <f>'[1]4412Exp'!CP$268</f>
        <v>0</v>
      </c>
      <c r="AS8" s="95">
        <f>'[1]4412Exp'!CQ$268</f>
        <v>0</v>
      </c>
      <c r="AT8" s="95">
        <f>'[1]4412Exp'!CR$268</f>
        <v>0</v>
      </c>
      <c r="AU8" s="95">
        <f>'[1]4412Exp'!CS$268</f>
        <v>0</v>
      </c>
      <c r="AV8" s="95">
        <f>'[1]4412Exp'!CT$268</f>
        <v>0</v>
      </c>
      <c r="AW8" s="95">
        <f>'[1]4412Exp'!CU$268</f>
        <v>0</v>
      </c>
      <c r="AX8" s="95">
        <f>'[1]4412Exp'!CV$268</f>
        <v>0</v>
      </c>
      <c r="AY8" s="95">
        <f>'[1]4412Exp'!CW$268</f>
        <v>0</v>
      </c>
      <c r="AZ8" s="95">
        <f>'[1]4412Exp'!CX$268</f>
        <v>0</v>
      </c>
      <c r="BA8" s="95">
        <f>'[1]4412Exp'!CY$268</f>
        <v>0</v>
      </c>
      <c r="BB8" s="95">
        <f>'[1]4412Exp'!CZ$268</f>
        <v>0</v>
      </c>
      <c r="BC8" s="95">
        <f>'[1]4412Exp'!DA$268</f>
        <v>0</v>
      </c>
      <c r="BD8" s="146"/>
    </row>
    <row r="9" spans="1:56" ht="17.149999999999999" customHeight="1">
      <c r="B9" s="75" t="s">
        <v>57</v>
      </c>
      <c r="C9" s="76">
        <f>1/$A$1*'[1]4412Exp'!BC$269</f>
        <v>0</v>
      </c>
      <c r="D9" s="77">
        <f>1/$A$1*'[1]4412Exp'!BC$269</f>
        <v>0</v>
      </c>
      <c r="E9" s="77">
        <f>1/$A$1*'[1]4412Exp'!BD$269</f>
        <v>0</v>
      </c>
      <c r="F9" s="77">
        <f>1/$A$1*'[1]4412Exp'!BE$269</f>
        <v>0</v>
      </c>
      <c r="G9" s="77">
        <f>1/$A$1*'[1]4412Exp'!BF$269</f>
        <v>0</v>
      </c>
      <c r="H9" s="77">
        <f>1/$A$1*'[1]4412Exp'!BG$269</f>
        <v>0</v>
      </c>
      <c r="I9" s="77">
        <f>1/$A$1*'[1]4412Exp'!BH$269</f>
        <v>0</v>
      </c>
      <c r="J9" s="77">
        <f>1/$A$1*'[1]4412Exp'!BI$269</f>
        <v>0</v>
      </c>
      <c r="K9" s="77">
        <f>1/$A$1*'[1]4412Exp'!BJ$269</f>
        <v>0</v>
      </c>
      <c r="L9" s="77">
        <f>1/$A$1*'[1]4412Exp'!BK$269</f>
        <v>0</v>
      </c>
      <c r="M9" s="77">
        <f>1/$A$1*'[1]4412Exp'!BL$269</f>
        <v>0</v>
      </c>
      <c r="N9" s="77">
        <f>1/$A$1*'[1]4412Exp'!BM$269</f>
        <v>0</v>
      </c>
      <c r="O9" s="77">
        <f>1/$A$1*'[1]4412Exp'!BN$269</f>
        <v>0</v>
      </c>
      <c r="P9" s="77">
        <f>1/$A$1*'[1]4412Exp'!BO$269</f>
        <v>0</v>
      </c>
      <c r="Q9" s="77">
        <f>1/$A$1*'[1]4412Exp'!BP$269</f>
        <v>0</v>
      </c>
      <c r="R9" s="77">
        <f>1/$A$1*'[1]4412Exp'!BQ$269</f>
        <v>0</v>
      </c>
      <c r="S9" s="77">
        <f>1/$A$1*'[1]4412Exp'!BR$269</f>
        <v>0</v>
      </c>
      <c r="T9" s="77">
        <f>1/$A$1*'[1]4412Exp'!BS$269</f>
        <v>0</v>
      </c>
      <c r="U9" s="77">
        <f>1/$A$1*'[1]4412Exp'!BT$269</f>
        <v>0</v>
      </c>
      <c r="V9" s="77">
        <f>1/$A$1*'[1]4412Exp'!BU$269</f>
        <v>0</v>
      </c>
      <c r="W9" s="77">
        <f>1/$A$1*'[1]4412Exp'!BV$269</f>
        <v>0</v>
      </c>
      <c r="X9" s="77">
        <f>1/$A$1*'[1]4412Exp'!BW$269</f>
        <v>0</v>
      </c>
      <c r="Y9" s="77">
        <f>1/$A$1*'[1]4412Exp'!BX$269</f>
        <v>0</v>
      </c>
      <c r="Z9" s="77">
        <f>1/$A$1*'[1]4412Exp'!BY$269</f>
        <v>0</v>
      </c>
      <c r="AA9" s="77">
        <f>1/$A$1*'[1]4412Exp'!BZ$269</f>
        <v>0</v>
      </c>
      <c r="AB9" s="77">
        <f>1/$A$1*'[1]4412Exp'!CA$269</f>
        <v>0</v>
      </c>
      <c r="AC9" s="137"/>
      <c r="AD9" s="94">
        <f>'[1]4412Exp'!CB$269</f>
        <v>0</v>
      </c>
      <c r="AE9" s="95">
        <f>'[1]4412Exp'!CC$269</f>
        <v>0</v>
      </c>
      <c r="AF9" s="95">
        <f>'[1]4412Exp'!CD$269</f>
        <v>0</v>
      </c>
      <c r="AG9" s="95">
        <f>'[1]4412Exp'!CE$269</f>
        <v>0</v>
      </c>
      <c r="AH9" s="95">
        <f>'[1]4412Exp'!CF$269</f>
        <v>0</v>
      </c>
      <c r="AI9" s="95">
        <f>'[1]4412Exp'!CG$269</f>
        <v>0</v>
      </c>
      <c r="AJ9" s="95">
        <f>'[1]4412Exp'!CH$269</f>
        <v>0</v>
      </c>
      <c r="AK9" s="95">
        <f>'[1]4412Exp'!CI$269</f>
        <v>0</v>
      </c>
      <c r="AL9" s="95">
        <f>'[1]4412Exp'!CJ$269</f>
        <v>0</v>
      </c>
      <c r="AM9" s="95">
        <f>'[1]4412Exp'!CK$269</f>
        <v>0</v>
      </c>
      <c r="AN9" s="95">
        <f>'[1]4412Exp'!CL$269</f>
        <v>0</v>
      </c>
      <c r="AO9" s="95">
        <f>'[1]4412Exp'!CM$269</f>
        <v>0</v>
      </c>
      <c r="AP9" s="95">
        <f>'[1]4412Exp'!CN$269</f>
        <v>0</v>
      </c>
      <c r="AQ9" s="95">
        <f>'[1]4412Exp'!CO$269</f>
        <v>0</v>
      </c>
      <c r="AR9" s="95">
        <f>'[1]4412Exp'!CP$269</f>
        <v>0</v>
      </c>
      <c r="AS9" s="95">
        <f>'[1]4412Exp'!CQ$269</f>
        <v>0</v>
      </c>
      <c r="AT9" s="95">
        <f>'[1]4412Exp'!CR$269</f>
        <v>0</v>
      </c>
      <c r="AU9" s="95">
        <f>'[1]4412Exp'!CS$269</f>
        <v>0</v>
      </c>
      <c r="AV9" s="95">
        <f>'[1]4412Exp'!CT$269</f>
        <v>0</v>
      </c>
      <c r="AW9" s="95">
        <f>'[1]4412Exp'!CU$269</f>
        <v>0</v>
      </c>
      <c r="AX9" s="95">
        <f>'[1]4412Exp'!CV$269</f>
        <v>0</v>
      </c>
      <c r="AY9" s="95">
        <f>'[1]4412Exp'!CW$269</f>
        <v>0</v>
      </c>
      <c r="AZ9" s="95">
        <f>'[1]4412Exp'!CX$269</f>
        <v>0</v>
      </c>
      <c r="BA9" s="95">
        <f>'[1]4412Exp'!CY$269</f>
        <v>0</v>
      </c>
      <c r="BB9" s="95">
        <f>'[1]4412Exp'!CZ$269</f>
        <v>0</v>
      </c>
      <c r="BC9" s="95">
        <f>'[1]4412Exp'!DA$269</f>
        <v>0</v>
      </c>
      <c r="BD9" s="146"/>
    </row>
    <row r="10" spans="1:56" ht="17.149999999999999" customHeight="1">
      <c r="B10" s="55" t="s">
        <v>52</v>
      </c>
      <c r="C10" s="56">
        <f>1/$A$1*'[1]4412Exp'!BC$267</f>
        <v>0</v>
      </c>
      <c r="D10" s="57">
        <f>1/$A$1*'[1]4412Exp'!BC$267</f>
        <v>0</v>
      </c>
      <c r="E10" s="57">
        <f>1/$A$1*'[1]4412Exp'!BD$267</f>
        <v>1.15E-4</v>
      </c>
      <c r="F10" s="57">
        <f>1/$A$1*'[1]4412Exp'!BE$267</f>
        <v>0</v>
      </c>
      <c r="G10" s="57">
        <f>1/$A$1*'[1]4412Exp'!BF$267</f>
        <v>0</v>
      </c>
      <c r="H10" s="57">
        <f>1/$A$1*'[1]4412Exp'!BG$267</f>
        <v>0</v>
      </c>
      <c r="I10" s="57">
        <f>1/$A$1*'[1]4412Exp'!BH$267</f>
        <v>0</v>
      </c>
      <c r="J10" s="57">
        <f>1/$A$1*'[1]4412Exp'!BI$267</f>
        <v>3.2799999999999999E-3</v>
      </c>
      <c r="K10" s="57">
        <f>1/$A$1*'[1]4412Exp'!BJ$267</f>
        <v>4.6990317999999996E-3</v>
      </c>
      <c r="L10" s="57">
        <f>1/$A$1*'[1]4412Exp'!BK$267</f>
        <v>9.0670000000000004E-3</v>
      </c>
      <c r="M10" s="57">
        <f>1/$A$1*'[1]4412Exp'!BL$267</f>
        <v>2.728E-3</v>
      </c>
      <c r="N10" s="57">
        <f>1/$A$1*'[1]4412Exp'!BM$267</f>
        <v>3.9739999999999992E-3</v>
      </c>
      <c r="O10" s="57">
        <f>1/$A$1*'[1]4412Exp'!BN$267</f>
        <v>4.8728799999999993E-5</v>
      </c>
      <c r="P10" s="57">
        <f>1/$A$1*'[1]4412Exp'!BO$267</f>
        <v>4.4438510000000003E-4</v>
      </c>
      <c r="Q10" s="57">
        <f>1/$A$1*'[1]4412Exp'!BP$267</f>
        <v>1.0521575999999999E-3</v>
      </c>
      <c r="R10" s="57">
        <f>1/$A$1*'[1]4412Exp'!BQ$267</f>
        <v>3.0591403999999998E-3</v>
      </c>
      <c r="S10" s="57">
        <f>1/$A$1*'[1]4412Exp'!BR$267</f>
        <v>2.2449026000000002E-3</v>
      </c>
      <c r="T10" s="57">
        <f>1/$A$1*'[1]4412Exp'!BS$267</f>
        <v>7.9210279999999988E-4</v>
      </c>
      <c r="U10" s="57">
        <f>1/$A$1*'[1]4412Exp'!BT$267</f>
        <v>2.7000000000000006E-4</v>
      </c>
      <c r="V10" s="57">
        <f>1/$A$1*'[1]4412Exp'!BU$267</f>
        <v>0</v>
      </c>
      <c r="W10" s="57">
        <f>1/$A$1*'[1]4412Exp'!BV$267</f>
        <v>0</v>
      </c>
      <c r="X10" s="57">
        <f>1/$A$1*'[1]4412Exp'!BW$267</f>
        <v>0</v>
      </c>
      <c r="Y10" s="57">
        <f>1/$A$1*'[1]4412Exp'!BX$267</f>
        <v>0</v>
      </c>
      <c r="Z10" s="57">
        <f>1/$A$1*'[1]4412Exp'!BY$267</f>
        <v>0</v>
      </c>
      <c r="AA10" s="57">
        <f>1/$A$1*'[1]4412Exp'!BZ$267</f>
        <v>0</v>
      </c>
      <c r="AB10" s="57">
        <f>1/$A$1*'[1]4412Exp'!CA$267</f>
        <v>0</v>
      </c>
      <c r="AC10" s="137"/>
      <c r="AD10" s="96">
        <f>'[1]4412Exp'!CB$267</f>
        <v>0</v>
      </c>
      <c r="AE10" s="97">
        <f>'[1]4412Exp'!CC$267</f>
        <v>0</v>
      </c>
      <c r="AF10" s="97">
        <f>'[1]4412Exp'!CD$267</f>
        <v>0.03</v>
      </c>
      <c r="AG10" s="97">
        <f>'[1]4412Exp'!CE$267</f>
        <v>0</v>
      </c>
      <c r="AH10" s="97">
        <f>'[1]4412Exp'!CF$267</f>
        <v>0</v>
      </c>
      <c r="AI10" s="97">
        <f>'[1]4412Exp'!CG$267</f>
        <v>0</v>
      </c>
      <c r="AJ10" s="97">
        <f>'[1]4412Exp'!CH$267</f>
        <v>0</v>
      </c>
      <c r="AK10" s="97">
        <f>'[1]4412Exp'!CI$267</f>
        <v>1.107080746173547</v>
      </c>
      <c r="AL10" s="97">
        <f>'[1]4412Exp'!CJ$267</f>
        <v>1.8142799556258482</v>
      </c>
      <c r="AM10" s="97">
        <f>'[1]4412Exp'!CK$267</f>
        <v>3.1271472349278433</v>
      </c>
      <c r="AN10" s="97">
        <f>'[1]4412Exp'!CL$267</f>
        <v>1.1096975113192173</v>
      </c>
      <c r="AO10" s="97">
        <f>'[1]4412Exp'!CM$267</f>
        <v>1.92</v>
      </c>
      <c r="AP10" s="97">
        <f>'[1]4412Exp'!CN$267</f>
        <v>3.8642999999999997E-2</v>
      </c>
      <c r="AQ10" s="97">
        <f>'[1]4412Exp'!CO$267</f>
        <v>0.34154999999999996</v>
      </c>
      <c r="AR10" s="97">
        <f>'[1]4412Exp'!CP$267</f>
        <v>0.65329999999999999</v>
      </c>
      <c r="AS10" s="97">
        <f>'[1]4412Exp'!CQ$267</f>
        <v>1.5404110000000002</v>
      </c>
      <c r="AT10" s="97">
        <f>'[1]4412Exp'!CR$267</f>
        <v>0.98125600000000002</v>
      </c>
      <c r="AU10" s="97">
        <f>'[1]4412Exp'!CS$267</f>
        <v>0.36913800000000002</v>
      </c>
      <c r="AV10" s="97">
        <f>'[1]4412Exp'!CT$267</f>
        <v>0.106</v>
      </c>
      <c r="AW10" s="97">
        <f>'[1]4412Exp'!CU$267</f>
        <v>0</v>
      </c>
      <c r="AX10" s="97">
        <f>'[1]4412Exp'!CV$267</f>
        <v>0</v>
      </c>
      <c r="AY10" s="97">
        <f>'[1]4412Exp'!CW$267</f>
        <v>0</v>
      </c>
      <c r="AZ10" s="97">
        <f>'[1]4412Exp'!CX$267</f>
        <v>0</v>
      </c>
      <c r="BA10" s="97">
        <f>'[1]4412Exp'!CY$267</f>
        <v>0</v>
      </c>
      <c r="BB10" s="97">
        <f>'[1]4412Exp'!CZ$267</f>
        <v>0</v>
      </c>
      <c r="BC10" s="97">
        <f>'[1]4412Exp'!DA$267</f>
        <v>0</v>
      </c>
      <c r="BD10" s="146"/>
    </row>
    <row r="11" spans="1:56">
      <c r="B11" s="5" t="s">
        <v>23</v>
      </c>
      <c r="C11" s="53">
        <f>1/$A$1*'[1]4412Exp'!BC$121</f>
        <v>0</v>
      </c>
      <c r="D11" s="25">
        <f>1/$A$1*'[1]4412Exp'!BC$121</f>
        <v>0</v>
      </c>
      <c r="E11" s="25">
        <f>1/$A$1*'[1]4412Exp'!BD$121</f>
        <v>0</v>
      </c>
      <c r="F11" s="25">
        <f>1/$A$1*'[1]4412Exp'!BE$121</f>
        <v>0</v>
      </c>
      <c r="G11" s="25">
        <f>1/$A$1*'[1]4412Exp'!BF$121</f>
        <v>0</v>
      </c>
      <c r="H11" s="25">
        <f>1/$A$1*'[1]4412Exp'!BG$121</f>
        <v>0</v>
      </c>
      <c r="I11" s="25">
        <f>1/$A$1*'[1]4412Exp'!BH$121</f>
        <v>0</v>
      </c>
      <c r="J11" s="25">
        <f>1/$A$1*'[1]4412Exp'!BI$121</f>
        <v>2.8199999999999996E-3</v>
      </c>
      <c r="K11" s="25">
        <f>1/$A$1*'[1]4412Exp'!BJ$121</f>
        <v>4.5399999999999998E-3</v>
      </c>
      <c r="L11" s="25">
        <f>1/$A$1*'[1]4412Exp'!BK$121</f>
        <v>6.6430000000000005E-3</v>
      </c>
      <c r="M11" s="25">
        <f>1/$A$1*'[1]4412Exp'!BL$121</f>
        <v>1.7150000000000002E-3</v>
      </c>
      <c r="N11" s="25">
        <f>1/$A$1*'[1]4412Exp'!BM$121</f>
        <v>3.9739999999999992E-3</v>
      </c>
      <c r="O11" s="25">
        <f>1/$A$1*'[1]4412Exp'!BN$121</f>
        <v>0</v>
      </c>
      <c r="P11" s="25">
        <f>1/$A$1*'[1]4412Exp'!BO$121</f>
        <v>0</v>
      </c>
      <c r="Q11" s="25">
        <f>1/$A$1*'[1]4412Exp'!BP$121</f>
        <v>0</v>
      </c>
      <c r="R11" s="25">
        <f>1/$A$1*'[1]4412Exp'!BQ$121</f>
        <v>2.0510000000000003E-3</v>
      </c>
      <c r="S11" s="25">
        <f>1/$A$1*'[1]4412Exp'!BR$121</f>
        <v>6.8899999999999994E-4</v>
      </c>
      <c r="T11" s="139">
        <f>1/$A$1*'[1]4412Exp'!BS$121</f>
        <v>4.0199999999999996E-4</v>
      </c>
      <c r="U11" s="25">
        <f>1/$A$1*'[1]4412Exp'!BT$121</f>
        <v>0</v>
      </c>
      <c r="V11" s="25">
        <f>1/$A$1*'[1]4412Exp'!BU$121</f>
        <v>0</v>
      </c>
      <c r="W11" s="25">
        <f>1/$A$1*'[1]4412Exp'!BV$121</f>
        <v>0</v>
      </c>
      <c r="X11" s="25">
        <f>1/$A$1*'[1]4412Exp'!BW$121</f>
        <v>0</v>
      </c>
      <c r="Y11" s="25">
        <f>1/$A$1*'[1]4412Exp'!BX$121</f>
        <v>0</v>
      </c>
      <c r="Z11" s="25">
        <f>1/$A$1*'[1]4412Exp'!BY$121</f>
        <v>0</v>
      </c>
      <c r="AA11" s="25">
        <f>1/$A$1*'[1]4412Exp'!BZ$121</f>
        <v>0</v>
      </c>
      <c r="AB11" s="25">
        <f>1/$A$1*'[1]4412Exp'!CA$121</f>
        <v>0</v>
      </c>
      <c r="AC11" s="137"/>
      <c r="AD11" s="134">
        <f>'[1]4412Exp'!CB$121</f>
        <v>0</v>
      </c>
      <c r="AE11" s="138">
        <f>'[1]4412Exp'!CC$121</f>
        <v>0</v>
      </c>
      <c r="AF11" s="138">
        <f>'[1]4412Exp'!CD$121</f>
        <v>0</v>
      </c>
      <c r="AG11" s="138">
        <f>'[1]4412Exp'!CE$121</f>
        <v>0</v>
      </c>
      <c r="AH11" s="138">
        <f>'[1]4412Exp'!CF$121</f>
        <v>0</v>
      </c>
      <c r="AI11" s="138">
        <f>'[1]4412Exp'!CG$121</f>
        <v>0</v>
      </c>
      <c r="AJ11" s="138">
        <f>'[1]4412Exp'!CH$121</f>
        <v>0</v>
      </c>
      <c r="AK11" s="138">
        <f>'[1]4412Exp'!CI$121</f>
        <v>0.92900000000000005</v>
      </c>
      <c r="AL11" s="138">
        <f>'[1]4412Exp'!CJ$121</f>
        <v>1.726</v>
      </c>
      <c r="AM11" s="138">
        <f>'[1]4412Exp'!CK$121</f>
        <v>2.3079999999999998</v>
      </c>
      <c r="AN11" s="138">
        <f>'[1]4412Exp'!CL$121</f>
        <v>0.67900000000000005</v>
      </c>
      <c r="AO11" s="138">
        <f>'[1]4412Exp'!CM$121</f>
        <v>1.92</v>
      </c>
      <c r="AP11" s="138">
        <f>'[1]4412Exp'!CN$121</f>
        <v>0</v>
      </c>
      <c r="AQ11" s="138">
        <f>'[1]4412Exp'!CO$121</f>
        <v>0</v>
      </c>
      <c r="AR11" s="138">
        <f>'[1]4412Exp'!CP$121</f>
        <v>0</v>
      </c>
      <c r="AS11" s="138">
        <f>'[1]4412Exp'!CQ$121</f>
        <v>0.95800000000000007</v>
      </c>
      <c r="AT11" s="138">
        <f>'[1]4412Exp'!CR$121</f>
        <v>0.218</v>
      </c>
      <c r="AU11" s="138">
        <f>'[1]4412Exp'!CS$121</f>
        <v>0.127</v>
      </c>
      <c r="AV11" s="138">
        <f>'[1]4412Exp'!CT$121</f>
        <v>0</v>
      </c>
      <c r="AW11" s="138">
        <f>'[1]4412Exp'!CU$121</f>
        <v>0</v>
      </c>
      <c r="AX11" s="138">
        <f>'[1]4412Exp'!CV$121</f>
        <v>0</v>
      </c>
      <c r="AY11" s="138">
        <f>'[1]4412Exp'!CW$121</f>
        <v>0</v>
      </c>
      <c r="AZ11" s="138">
        <f>'[1]4412Exp'!CX$121</f>
        <v>0</v>
      </c>
      <c r="BA11" s="138">
        <f>'[1]4412Exp'!CY$121</f>
        <v>0</v>
      </c>
      <c r="BB11" s="138">
        <f>'[1]4412Exp'!CZ$121</f>
        <v>0</v>
      </c>
      <c r="BC11" s="138">
        <f>'[1]4412Exp'!DA$121</f>
        <v>0</v>
      </c>
      <c r="BD11" s="146"/>
    </row>
    <row r="12" spans="1:56">
      <c r="B12" s="9" t="s">
        <v>18</v>
      </c>
      <c r="C12" s="54">
        <f t="shared" ref="C12:AB12" si="2">SUM(C10:C10)-SUM(C11:C11)</f>
        <v>0</v>
      </c>
      <c r="D12" s="39">
        <f t="shared" si="2"/>
        <v>0</v>
      </c>
      <c r="E12" s="39">
        <f t="shared" si="2"/>
        <v>1.15E-4</v>
      </c>
      <c r="F12" s="39">
        <f t="shared" si="2"/>
        <v>0</v>
      </c>
      <c r="G12" s="39">
        <f t="shared" si="2"/>
        <v>0</v>
      </c>
      <c r="H12" s="39">
        <f t="shared" si="2"/>
        <v>0</v>
      </c>
      <c r="I12" s="39">
        <f t="shared" si="2"/>
        <v>0</v>
      </c>
      <c r="J12" s="39">
        <f t="shared" si="2"/>
        <v>4.6000000000000034E-4</v>
      </c>
      <c r="K12" s="39">
        <f t="shared" si="2"/>
        <v>1.5903179999999986E-4</v>
      </c>
      <c r="L12" s="39">
        <f t="shared" si="2"/>
        <v>2.4239999999999999E-3</v>
      </c>
      <c r="M12" s="39">
        <f t="shared" si="2"/>
        <v>1.0129999999999998E-3</v>
      </c>
      <c r="N12" s="39">
        <f t="shared" si="2"/>
        <v>0</v>
      </c>
      <c r="O12" s="39">
        <f t="shared" si="2"/>
        <v>4.8728799999999993E-5</v>
      </c>
      <c r="P12" s="39">
        <f t="shared" si="2"/>
        <v>4.4438510000000003E-4</v>
      </c>
      <c r="Q12" s="39">
        <f t="shared" si="2"/>
        <v>1.0521575999999999E-3</v>
      </c>
      <c r="R12" s="39">
        <f t="shared" si="2"/>
        <v>1.0081403999999995E-3</v>
      </c>
      <c r="S12" s="39">
        <f t="shared" si="2"/>
        <v>1.5559026000000003E-3</v>
      </c>
      <c r="T12" s="29">
        <f t="shared" si="2"/>
        <v>3.9010279999999992E-4</v>
      </c>
      <c r="U12" s="39">
        <f t="shared" si="2"/>
        <v>2.7000000000000006E-4</v>
      </c>
      <c r="V12" s="39">
        <f t="shared" si="2"/>
        <v>0</v>
      </c>
      <c r="W12" s="39">
        <f t="shared" si="2"/>
        <v>0</v>
      </c>
      <c r="X12" s="39">
        <f t="shared" si="2"/>
        <v>0</v>
      </c>
      <c r="Y12" s="39">
        <f t="shared" si="2"/>
        <v>0</v>
      </c>
      <c r="Z12" s="39">
        <f t="shared" si="2"/>
        <v>0</v>
      </c>
      <c r="AA12" s="39">
        <f t="shared" si="2"/>
        <v>0</v>
      </c>
      <c r="AB12" s="39">
        <f t="shared" si="2"/>
        <v>0</v>
      </c>
      <c r="AC12" s="137"/>
      <c r="AD12" s="135">
        <f t="shared" ref="AD12:BC12" si="3">SUM(AD10:AD10)-SUM(AD11:AD11)</f>
        <v>0</v>
      </c>
      <c r="AE12" s="27">
        <f t="shared" si="3"/>
        <v>0</v>
      </c>
      <c r="AF12" s="27">
        <f t="shared" si="3"/>
        <v>0.03</v>
      </c>
      <c r="AG12" s="27">
        <f t="shared" si="3"/>
        <v>0</v>
      </c>
      <c r="AH12" s="27">
        <f t="shared" si="3"/>
        <v>0</v>
      </c>
      <c r="AI12" s="27">
        <f t="shared" si="3"/>
        <v>0</v>
      </c>
      <c r="AJ12" s="27">
        <f t="shared" si="3"/>
        <v>0</v>
      </c>
      <c r="AK12" s="27">
        <f t="shared" si="3"/>
        <v>0.17808074617354697</v>
      </c>
      <c r="AL12" s="27">
        <f t="shared" si="3"/>
        <v>8.8279955625848228E-2</v>
      </c>
      <c r="AM12" s="27">
        <f t="shared" si="3"/>
        <v>0.81914723492784347</v>
      </c>
      <c r="AN12" s="27">
        <f t="shared" si="3"/>
        <v>0.4306975113192173</v>
      </c>
      <c r="AO12" s="27">
        <f t="shared" si="3"/>
        <v>0</v>
      </c>
      <c r="AP12" s="27">
        <f t="shared" si="3"/>
        <v>3.8642999999999997E-2</v>
      </c>
      <c r="AQ12" s="27">
        <f t="shared" si="3"/>
        <v>0.34154999999999996</v>
      </c>
      <c r="AR12" s="27">
        <f t="shared" si="3"/>
        <v>0.65329999999999999</v>
      </c>
      <c r="AS12" s="27">
        <f t="shared" si="3"/>
        <v>0.58241100000000012</v>
      </c>
      <c r="AT12" s="27">
        <f t="shared" si="3"/>
        <v>0.76325600000000005</v>
      </c>
      <c r="AU12" s="27">
        <f t="shared" si="3"/>
        <v>0.24213800000000002</v>
      </c>
      <c r="AV12" s="27">
        <f t="shared" si="3"/>
        <v>0.106</v>
      </c>
      <c r="AW12" s="27">
        <f t="shared" si="3"/>
        <v>0</v>
      </c>
      <c r="AX12" s="27">
        <f t="shared" si="3"/>
        <v>0</v>
      </c>
      <c r="AY12" s="27">
        <f t="shared" si="3"/>
        <v>0</v>
      </c>
      <c r="AZ12" s="27">
        <f t="shared" si="3"/>
        <v>0</v>
      </c>
      <c r="BA12" s="27">
        <f t="shared" si="3"/>
        <v>0</v>
      </c>
      <c r="BB12" s="27">
        <f t="shared" si="3"/>
        <v>0</v>
      </c>
      <c r="BC12" s="27">
        <f t="shared" si="3"/>
        <v>0</v>
      </c>
      <c r="BD12" s="146"/>
    </row>
    <row r="13" spans="1:56" ht="17.149999999999999" customHeight="1">
      <c r="B13" s="68" t="s">
        <v>92</v>
      </c>
      <c r="C13" s="69">
        <f>1/$A$1*'[1]4412Exp'!BC$264</f>
        <v>0</v>
      </c>
      <c r="D13" s="70">
        <f>1/$A$1*'[1]4412Exp'!BC$264</f>
        <v>0</v>
      </c>
      <c r="E13" s="70">
        <f>1/$A$1*'[1]4412Exp'!BD$264</f>
        <v>0</v>
      </c>
      <c r="F13" s="70">
        <f>1/$A$1*'[1]4412Exp'!BE$264</f>
        <v>0</v>
      </c>
      <c r="G13" s="70">
        <f>1/$A$1*'[1]4412Exp'!BF$264</f>
        <v>0</v>
      </c>
      <c r="H13" s="70">
        <f>1/$A$1*'[1]4412Exp'!BG$264</f>
        <v>0</v>
      </c>
      <c r="I13" s="70">
        <f>1/$A$1*'[1]4412Exp'!BH$264</f>
        <v>0</v>
      </c>
      <c r="J13" s="70">
        <f>1/$A$1*'[1]4412Exp'!BI$264</f>
        <v>0</v>
      </c>
      <c r="K13" s="70">
        <f>1/$A$1*'[1]4412Exp'!BJ$264</f>
        <v>0</v>
      </c>
      <c r="L13" s="70">
        <f>1/$A$1*'[1]4412Exp'!BK$264</f>
        <v>0</v>
      </c>
      <c r="M13" s="70">
        <f>1/$A$1*'[1]4412Exp'!BL$264</f>
        <v>0</v>
      </c>
      <c r="N13" s="70">
        <f>1/$A$1*'[1]4412Exp'!BM$264</f>
        <v>1.6000000000000003E-5</v>
      </c>
      <c r="O13" s="70">
        <f>1/$A$1*'[1]4412Exp'!BN$264</f>
        <v>0</v>
      </c>
      <c r="P13" s="70">
        <f>1/$A$1*'[1]4412Exp'!BO$264</f>
        <v>0</v>
      </c>
      <c r="Q13" s="70">
        <f>1/$A$1*'[1]4412Exp'!BP$264</f>
        <v>0</v>
      </c>
      <c r="R13" s="70">
        <f>1/$A$1*'[1]4412Exp'!BQ$264</f>
        <v>0</v>
      </c>
      <c r="S13" s="70">
        <f>1/$A$1*'[1]4412Exp'!BR$264</f>
        <v>0</v>
      </c>
      <c r="T13" s="70">
        <f>1/$A$1*'[1]4412Exp'!BS$264</f>
        <v>0</v>
      </c>
      <c r="U13" s="70">
        <f>1/$A$1*'[1]4412Exp'!BT$264</f>
        <v>0</v>
      </c>
      <c r="V13" s="70">
        <f>1/$A$1*'[1]4412Exp'!BU$264</f>
        <v>0</v>
      </c>
      <c r="W13" s="70">
        <f>1/$A$1*'[1]4412Exp'!BV$264</f>
        <v>0</v>
      </c>
      <c r="X13" s="70">
        <f>1/$A$1*'[1]4412Exp'!BW$264</f>
        <v>0</v>
      </c>
      <c r="Y13" s="70">
        <f>1/$A$1*'[1]4412Exp'!BX$264</f>
        <v>0</v>
      </c>
      <c r="Z13" s="70">
        <f>1/$A$1*'[1]4412Exp'!BY$264</f>
        <v>0</v>
      </c>
      <c r="AA13" s="70">
        <f>1/$A$1*'[1]4412Exp'!BZ$264</f>
        <v>0</v>
      </c>
      <c r="AB13" s="70">
        <f>1/$A$1*'[1]4412Exp'!CA$264</f>
        <v>0</v>
      </c>
      <c r="AC13" s="71"/>
      <c r="AD13" s="103">
        <f>'[1]4412Exp'!CB$264</f>
        <v>0</v>
      </c>
      <c r="AE13" s="104">
        <f>'[1]4412Exp'!CC$264</f>
        <v>0</v>
      </c>
      <c r="AF13" s="104">
        <f>'[1]4412Exp'!CD$264</f>
        <v>0</v>
      </c>
      <c r="AG13" s="104">
        <f>'[1]4412Exp'!CE$264</f>
        <v>0</v>
      </c>
      <c r="AH13" s="104">
        <f>'[1]4412Exp'!CF$264</f>
        <v>0</v>
      </c>
      <c r="AI13" s="104">
        <f>'[1]4412Exp'!CG$264</f>
        <v>0</v>
      </c>
      <c r="AJ13" s="104">
        <f>'[1]4412Exp'!CH$264</f>
        <v>0</v>
      </c>
      <c r="AK13" s="104">
        <f>'[1]4412Exp'!CI$264</f>
        <v>0</v>
      </c>
      <c r="AL13" s="104">
        <f>'[1]4412Exp'!CJ$264</f>
        <v>0</v>
      </c>
      <c r="AM13" s="104">
        <f>'[1]4412Exp'!CK$264</f>
        <v>0</v>
      </c>
      <c r="AN13" s="104">
        <f>'[1]4412Exp'!CL$264</f>
        <v>0</v>
      </c>
      <c r="AO13" s="104">
        <f>'[1]4412Exp'!CM$264</f>
        <v>1.9436496000000001E-2</v>
      </c>
      <c r="AP13" s="104">
        <f>'[1]4412Exp'!CN$264</f>
        <v>0</v>
      </c>
      <c r="AQ13" s="104">
        <f>'[1]4412Exp'!CO$264</f>
        <v>0</v>
      </c>
      <c r="AR13" s="104">
        <f>'[1]4412Exp'!CP$264</f>
        <v>0</v>
      </c>
      <c r="AS13" s="104">
        <f>'[1]4412Exp'!CQ$264</f>
        <v>0</v>
      </c>
      <c r="AT13" s="104">
        <f>'[1]4412Exp'!CR$264</f>
        <v>0</v>
      </c>
      <c r="AU13" s="104">
        <f>'[1]4412Exp'!CS$264</f>
        <v>0</v>
      </c>
      <c r="AV13" s="104">
        <f>'[1]4412Exp'!CT$264</f>
        <v>0</v>
      </c>
      <c r="AW13" s="104">
        <f>'[1]4412Exp'!CU$264</f>
        <v>0</v>
      </c>
      <c r="AX13" s="104">
        <f>'[1]4412Exp'!CV$264</f>
        <v>0</v>
      </c>
      <c r="AY13" s="104">
        <f>'[1]4412Exp'!CW$264</f>
        <v>0</v>
      </c>
      <c r="AZ13" s="104">
        <f>'[1]4412Exp'!CX$264</f>
        <v>0</v>
      </c>
      <c r="BA13" s="104">
        <f>'[1]4412Exp'!CY$264</f>
        <v>0</v>
      </c>
      <c r="BB13" s="104">
        <f>'[1]4412Exp'!CZ$264</f>
        <v>0</v>
      </c>
      <c r="BC13" s="104">
        <f>'[1]4412Exp'!DA$264</f>
        <v>0</v>
      </c>
      <c r="BD13" s="146"/>
    </row>
    <row r="14" spans="1:56" ht="17.149999999999999" customHeight="1">
      <c r="B14" s="61" t="s">
        <v>54</v>
      </c>
      <c r="C14" s="63">
        <f t="shared" ref="C14:AB14" si="4">C6-SUM(C7,C8,C9,C10,C13)</f>
        <v>1.1013028095238097E-3</v>
      </c>
      <c r="D14" s="62">
        <f t="shared" si="4"/>
        <v>1.1013028095238097E-3</v>
      </c>
      <c r="E14" s="62">
        <f t="shared" si="4"/>
        <v>1.7401738888888892E-3</v>
      </c>
      <c r="F14" s="62">
        <f t="shared" si="4"/>
        <v>3.0515169603174603E-3</v>
      </c>
      <c r="G14" s="62">
        <f t="shared" si="4"/>
        <v>4.2388994000000001E-3</v>
      </c>
      <c r="H14" s="62">
        <f t="shared" si="4"/>
        <v>4.1101260000000004E-3</v>
      </c>
      <c r="I14" s="62">
        <f t="shared" si="4"/>
        <v>4.2825479999999997E-3</v>
      </c>
      <c r="J14" s="62">
        <f t="shared" si="4"/>
        <v>4.2615918500000004E-3</v>
      </c>
      <c r="K14" s="62">
        <f t="shared" si="4"/>
        <v>3.6916252000000014E-3</v>
      </c>
      <c r="L14" s="62">
        <f t="shared" si="4"/>
        <v>2.2260910000000012E-3</v>
      </c>
      <c r="M14" s="62">
        <f t="shared" si="4"/>
        <v>7.6809151999999992E-3</v>
      </c>
      <c r="N14" s="62">
        <f t="shared" si="4"/>
        <v>1.0818454800000002E-2</v>
      </c>
      <c r="O14" s="62">
        <f t="shared" si="4"/>
        <v>8.8143259999999991E-3</v>
      </c>
      <c r="P14" s="62">
        <f t="shared" si="4"/>
        <v>8.2076918000000016E-3</v>
      </c>
      <c r="Q14" s="62">
        <f t="shared" si="4"/>
        <v>6.2581240000000003E-3</v>
      </c>
      <c r="R14" s="62">
        <f t="shared" si="4"/>
        <v>3.7466097999999995E-3</v>
      </c>
      <c r="S14" s="62">
        <f t="shared" si="4"/>
        <v>6.3387477999999999E-3</v>
      </c>
      <c r="T14" s="62">
        <f t="shared" si="4"/>
        <v>6.6639548E-3</v>
      </c>
      <c r="U14" s="176">
        <f t="shared" si="4"/>
        <v>1.031E-3</v>
      </c>
      <c r="V14" s="62">
        <f t="shared" si="4"/>
        <v>0</v>
      </c>
      <c r="W14" s="62">
        <f t="shared" si="4"/>
        <v>0</v>
      </c>
      <c r="X14" s="62">
        <f t="shared" si="4"/>
        <v>0</v>
      </c>
      <c r="Y14" s="62">
        <f t="shared" si="4"/>
        <v>0</v>
      </c>
      <c r="Z14" s="62">
        <f t="shared" si="4"/>
        <v>0</v>
      </c>
      <c r="AA14" s="62">
        <f t="shared" si="4"/>
        <v>0</v>
      </c>
      <c r="AB14" s="62">
        <f t="shared" si="4"/>
        <v>0</v>
      </c>
      <c r="AC14" s="137"/>
      <c r="AD14" s="105">
        <f t="shared" ref="AD14:BC14" si="5">AD6-SUM(AD7,AD8,AD9,AD10,AD13)</f>
        <v>0.199906</v>
      </c>
      <c r="AE14" s="106">
        <f t="shared" si="5"/>
        <v>0.49698799999999993</v>
      </c>
      <c r="AF14" s="106">
        <f t="shared" si="5"/>
        <v>0.77972299999999994</v>
      </c>
      <c r="AG14" s="106">
        <f t="shared" si="5"/>
        <v>1.4042009999999998</v>
      </c>
      <c r="AH14" s="106">
        <f t="shared" si="5"/>
        <v>2.108965</v>
      </c>
      <c r="AI14" s="106">
        <f t="shared" si="5"/>
        <v>2.3043589999999994</v>
      </c>
      <c r="AJ14" s="106">
        <f t="shared" si="5"/>
        <v>2.6650619999999998</v>
      </c>
      <c r="AK14" s="106">
        <f t="shared" si="5"/>
        <v>3.2006630000000005</v>
      </c>
      <c r="AL14" s="106">
        <f t="shared" si="5"/>
        <v>2.873464999999999</v>
      </c>
      <c r="AM14" s="106">
        <f t="shared" si="5"/>
        <v>1.4991119999999993</v>
      </c>
      <c r="AN14" s="106">
        <f t="shared" si="5"/>
        <v>3.8238020000000001</v>
      </c>
      <c r="AO14" s="106">
        <f t="shared" si="5"/>
        <v>8.3478260000000013</v>
      </c>
      <c r="AP14" s="106">
        <f t="shared" si="5"/>
        <v>7.3495039999999996</v>
      </c>
      <c r="AQ14" s="106">
        <f t="shared" si="5"/>
        <v>6.940239</v>
      </c>
      <c r="AR14" s="106">
        <f t="shared" si="5"/>
        <v>6.6640739999999994</v>
      </c>
      <c r="AS14" s="106">
        <f t="shared" si="5"/>
        <v>3.9077220000000001</v>
      </c>
      <c r="AT14" s="106">
        <f t="shared" si="5"/>
        <v>5.4305680000000001</v>
      </c>
      <c r="AU14" s="106">
        <f t="shared" si="5"/>
        <v>5.7246629999999987</v>
      </c>
      <c r="AV14" s="177">
        <f t="shared" si="5"/>
        <v>0.71314099999999991</v>
      </c>
      <c r="AW14" s="106">
        <f t="shared" si="5"/>
        <v>0</v>
      </c>
      <c r="AX14" s="106">
        <f t="shared" si="5"/>
        <v>0</v>
      </c>
      <c r="AY14" s="106">
        <f t="shared" si="5"/>
        <v>0</v>
      </c>
      <c r="AZ14" s="106">
        <f t="shared" si="5"/>
        <v>0</v>
      </c>
      <c r="BA14" s="106">
        <f t="shared" si="5"/>
        <v>0</v>
      </c>
      <c r="BB14" s="106">
        <f t="shared" si="5"/>
        <v>0</v>
      </c>
      <c r="BC14" s="106">
        <f t="shared" si="5"/>
        <v>0</v>
      </c>
      <c r="BD14" s="146"/>
    </row>
    <row r="15" spans="1:56">
      <c r="B15" s="5" t="s">
        <v>20</v>
      </c>
      <c r="C15" s="53">
        <f>1/$A$1*'[1]4412Exp'!BC$15</f>
        <v>1.1013028095238097E-3</v>
      </c>
      <c r="D15" s="25">
        <f>1/$A$1*'[1]4412Exp'!BC$15</f>
        <v>1.1013028095238097E-3</v>
      </c>
      <c r="E15" s="25">
        <f>1/$A$1*'[1]4412Exp'!BD$15</f>
        <v>1.7401738888888892E-3</v>
      </c>
      <c r="F15" s="25">
        <f>1/$A$1*'[1]4412Exp'!BE$15</f>
        <v>3.0180152936507935E-3</v>
      </c>
      <c r="G15" s="25">
        <f>1/$A$1*'[1]4412Exp'!BF$15</f>
        <v>4.1775626000000003E-3</v>
      </c>
      <c r="H15" s="25">
        <f>1/$A$1*'[1]4412Exp'!BG$15</f>
        <v>4.0453326000000006E-3</v>
      </c>
      <c r="I15" s="25">
        <f>1/$A$1*'[1]4412Exp'!BH$15</f>
        <v>4.1185479999999997E-3</v>
      </c>
      <c r="J15" s="25">
        <f>1/$A$1*'[1]4412Exp'!BI$15</f>
        <v>3.9239062500000003E-3</v>
      </c>
      <c r="K15" s="25">
        <f>1/$A$1*'[1]4412Exp'!BJ$15</f>
        <v>3.4035396000000012E-3</v>
      </c>
      <c r="L15" s="25">
        <f>1/$A$1*'[1]4412Exp'!BK$15</f>
        <v>2.0441302000000004E-3</v>
      </c>
      <c r="M15" s="25">
        <f>1/$A$1*'[1]4412Exp'!BL$15</f>
        <v>7.5474871999999986E-3</v>
      </c>
      <c r="N15" s="25">
        <f>1/$A$1*'[1]4412Exp'!BM$15</f>
        <v>1.0749684799999999E-2</v>
      </c>
      <c r="O15" s="25">
        <f>1/$A$1*'[1]4412Exp'!BN$15</f>
        <v>8.6854459999999994E-3</v>
      </c>
      <c r="P15" s="25">
        <f>1/$A$1*'[1]4412Exp'!BO$15</f>
        <v>8.172960600000001E-3</v>
      </c>
      <c r="Q15" s="25">
        <f>1/$A$1*'[1]4412Exp'!BP$15</f>
        <v>6.2561240000000001E-3</v>
      </c>
      <c r="R15" s="25">
        <f>1/$A$1*'[1]4412Exp'!BQ$15</f>
        <v>3.7466098E-3</v>
      </c>
      <c r="S15" s="25">
        <f>1/$A$1*'[1]4412Exp'!BR$15</f>
        <v>6.3387477999999999E-3</v>
      </c>
      <c r="T15" s="139">
        <f>1/$A$1*'[1]4412Exp'!BS$15</f>
        <v>6.5302057999999993E-3</v>
      </c>
      <c r="U15" s="165">
        <f>1/$A$1*'[1]4412Exp'!BT$15</f>
        <v>0</v>
      </c>
      <c r="V15" s="25">
        <f>1/$A$1*'[1]4412Exp'!BU$15</f>
        <v>0</v>
      </c>
      <c r="W15" s="25">
        <f>1/$A$1*'[1]4412Exp'!BV$15</f>
        <v>0</v>
      </c>
      <c r="X15" s="25">
        <f>1/$A$1*'[1]4412Exp'!BW$15</f>
        <v>0</v>
      </c>
      <c r="Y15" s="25">
        <f>1/$A$1*'[1]4412Exp'!BX$15</f>
        <v>0</v>
      </c>
      <c r="Z15" s="25">
        <f>1/$A$1*'[1]4412Exp'!BY$15</f>
        <v>0</v>
      </c>
      <c r="AA15" s="25">
        <f>1/$A$1*'[1]4412Exp'!BZ$15</f>
        <v>0</v>
      </c>
      <c r="AB15" s="25">
        <f>1/$A$1*'[1]4412Exp'!CA$15</f>
        <v>0</v>
      </c>
      <c r="AC15" s="137"/>
      <c r="AD15" s="134">
        <f>'[1]4412Exp'!CB$15</f>
        <v>0.199906</v>
      </c>
      <c r="AE15" s="138">
        <f>'[1]4412Exp'!CC$15</f>
        <v>0.49698799999999993</v>
      </c>
      <c r="AF15" s="138">
        <f>'[1]4412Exp'!CD$15</f>
        <v>0.77972299999999994</v>
      </c>
      <c r="AG15" s="138">
        <f>'[1]4412Exp'!CE$15</f>
        <v>1.3840999999999999</v>
      </c>
      <c r="AH15" s="138">
        <f>'[1]4412Exp'!CF$15</f>
        <v>2.051987</v>
      </c>
      <c r="AI15" s="138">
        <f>'[1]4412Exp'!CG$15</f>
        <v>2.2483909999999994</v>
      </c>
      <c r="AJ15" s="138">
        <f>'[1]4412Exp'!CH$15</f>
        <v>2.5251109999999999</v>
      </c>
      <c r="AK15" s="138">
        <f>'[1]4412Exp'!CI$15</f>
        <v>2.9064819999999996</v>
      </c>
      <c r="AL15" s="138">
        <f>'[1]4412Exp'!CJ$15</f>
        <v>2.5455699999999997</v>
      </c>
      <c r="AM15" s="138">
        <f>'[1]4412Exp'!CK$15</f>
        <v>1.3449849999999999</v>
      </c>
      <c r="AN15" s="138">
        <f>'[1]4412Exp'!CL$15</f>
        <v>3.717975</v>
      </c>
      <c r="AO15" s="138">
        <f>'[1]4412Exp'!CM$15</f>
        <v>8.2682330000000004</v>
      </c>
      <c r="AP15" s="138">
        <f>'[1]4412Exp'!CN$15</f>
        <v>7.2291699999999999</v>
      </c>
      <c r="AQ15" s="138">
        <f>'[1]4412Exp'!CO$15</f>
        <v>6.9131489999999998</v>
      </c>
      <c r="AR15" s="138">
        <f>'[1]4412Exp'!CP$15</f>
        <v>6.6615509999999993</v>
      </c>
      <c r="AS15" s="138">
        <f>'[1]4412Exp'!CQ$15</f>
        <v>3.9077219999999997</v>
      </c>
      <c r="AT15" s="138">
        <f>'[1]4412Exp'!CR$15</f>
        <v>5.4305680000000001</v>
      </c>
      <c r="AU15" s="138">
        <f>'[1]4412Exp'!CS$15</f>
        <v>5.5991949999999999</v>
      </c>
      <c r="AV15" s="172">
        <f>'[1]4412Exp'!CT$15</f>
        <v>0</v>
      </c>
      <c r="AW15" s="138">
        <f>'[1]4412Exp'!CU$15</f>
        <v>0</v>
      </c>
      <c r="AX15" s="138">
        <f>'[1]4412Exp'!CV$15</f>
        <v>0</v>
      </c>
      <c r="AY15" s="138">
        <f>'[1]4412Exp'!CW$15</f>
        <v>0</v>
      </c>
      <c r="AZ15" s="138">
        <f>'[1]4412Exp'!CX$15</f>
        <v>0</v>
      </c>
      <c r="BA15" s="138">
        <f>'[1]4412Exp'!CY$15</f>
        <v>0</v>
      </c>
      <c r="BB15" s="138">
        <f>'[1]4412Exp'!CZ$15</f>
        <v>0</v>
      </c>
      <c r="BC15" s="138">
        <f>'[1]4412Exp'!DA$15</f>
        <v>0</v>
      </c>
      <c r="BD15" s="146"/>
    </row>
    <row r="16" spans="1:56" ht="13" thickBot="1">
      <c r="B16" s="6" t="s">
        <v>53</v>
      </c>
      <c r="C16" s="64">
        <f t="shared" ref="C16:AB16" si="6">SUM(C14:C14)-SUM(C15:C15)</f>
        <v>0</v>
      </c>
      <c r="D16" s="65">
        <f t="shared" si="6"/>
        <v>0</v>
      </c>
      <c r="E16" s="65">
        <f t="shared" si="6"/>
        <v>0</v>
      </c>
      <c r="F16" s="65">
        <f t="shared" si="6"/>
        <v>3.3501666666666766E-5</v>
      </c>
      <c r="G16" s="65">
        <f t="shared" si="6"/>
        <v>6.1336799999999782E-5</v>
      </c>
      <c r="H16" s="65">
        <f t="shared" si="6"/>
        <v>6.4793399999999758E-5</v>
      </c>
      <c r="I16" s="65">
        <f t="shared" si="6"/>
        <v>1.6400000000000008E-4</v>
      </c>
      <c r="J16" s="65">
        <f t="shared" si="6"/>
        <v>3.376856000000001E-4</v>
      </c>
      <c r="K16" s="65">
        <f t="shared" si="6"/>
        <v>2.8808560000000019E-4</v>
      </c>
      <c r="L16" s="65">
        <f t="shared" si="6"/>
        <v>1.8196080000000081E-4</v>
      </c>
      <c r="M16" s="65">
        <f t="shared" si="6"/>
        <v>1.3342800000000054E-4</v>
      </c>
      <c r="N16" s="65">
        <f t="shared" si="6"/>
        <v>6.8770000000002718E-5</v>
      </c>
      <c r="O16" s="65">
        <f t="shared" si="6"/>
        <v>1.2887999999999962E-4</v>
      </c>
      <c r="P16" s="65">
        <f t="shared" si="6"/>
        <v>3.4731200000000587E-5</v>
      </c>
      <c r="Q16" s="65">
        <f t="shared" si="6"/>
        <v>2.0000000000002655E-6</v>
      </c>
      <c r="R16" s="65">
        <f t="shared" si="6"/>
        <v>0</v>
      </c>
      <c r="S16" s="65">
        <f t="shared" si="6"/>
        <v>0</v>
      </c>
      <c r="T16" s="160">
        <f t="shared" si="6"/>
        <v>1.3374900000000071E-4</v>
      </c>
      <c r="U16" s="65">
        <f t="shared" si="6"/>
        <v>1.031E-3</v>
      </c>
      <c r="V16" s="65">
        <f t="shared" si="6"/>
        <v>0</v>
      </c>
      <c r="W16" s="65">
        <f t="shared" si="6"/>
        <v>0</v>
      </c>
      <c r="X16" s="65">
        <f t="shared" si="6"/>
        <v>0</v>
      </c>
      <c r="Y16" s="65">
        <f t="shared" si="6"/>
        <v>0</v>
      </c>
      <c r="Z16" s="65">
        <f t="shared" si="6"/>
        <v>0</v>
      </c>
      <c r="AA16" s="65">
        <f t="shared" si="6"/>
        <v>0</v>
      </c>
      <c r="AB16" s="65">
        <f t="shared" si="6"/>
        <v>0</v>
      </c>
      <c r="AC16" s="144"/>
      <c r="AD16" s="136">
        <f t="shared" ref="AD16:BC16" si="7">SUM(AD14:AD14)-SUM(AD15:AD15)</f>
        <v>0</v>
      </c>
      <c r="AE16" s="145">
        <f t="shared" si="7"/>
        <v>0</v>
      </c>
      <c r="AF16" s="145">
        <f t="shared" si="7"/>
        <v>0</v>
      </c>
      <c r="AG16" s="145">
        <f t="shared" si="7"/>
        <v>2.0100999999999924E-2</v>
      </c>
      <c r="AH16" s="145">
        <f t="shared" si="7"/>
        <v>5.6977999999999973E-2</v>
      </c>
      <c r="AI16" s="145">
        <f t="shared" si="7"/>
        <v>5.5968000000000018E-2</v>
      </c>
      <c r="AJ16" s="145">
        <f t="shared" si="7"/>
        <v>0.13995099999999994</v>
      </c>
      <c r="AK16" s="145">
        <f t="shared" si="7"/>
        <v>0.29418100000000091</v>
      </c>
      <c r="AL16" s="145">
        <f t="shared" si="7"/>
        <v>0.32789499999999938</v>
      </c>
      <c r="AM16" s="145">
        <f t="shared" si="7"/>
        <v>0.15412699999999946</v>
      </c>
      <c r="AN16" s="145">
        <f t="shared" si="7"/>
        <v>0.10582700000000012</v>
      </c>
      <c r="AO16" s="145">
        <f t="shared" si="7"/>
        <v>7.9593000000000913E-2</v>
      </c>
      <c r="AP16" s="145">
        <f t="shared" si="7"/>
        <v>0.12033399999999972</v>
      </c>
      <c r="AQ16" s="145">
        <f t="shared" si="7"/>
        <v>2.7090000000000281E-2</v>
      </c>
      <c r="AR16" s="145">
        <f t="shared" si="7"/>
        <v>2.523000000000053E-3</v>
      </c>
      <c r="AS16" s="145">
        <f t="shared" si="7"/>
        <v>0</v>
      </c>
      <c r="AT16" s="145">
        <f t="shared" si="7"/>
        <v>0</v>
      </c>
      <c r="AU16" s="145">
        <f t="shared" si="7"/>
        <v>0.1254679999999988</v>
      </c>
      <c r="AV16" s="145">
        <f t="shared" si="7"/>
        <v>0.71314099999999991</v>
      </c>
      <c r="AW16" s="145">
        <f t="shared" si="7"/>
        <v>0</v>
      </c>
      <c r="AX16" s="145">
        <f t="shared" si="7"/>
        <v>0</v>
      </c>
      <c r="AY16" s="145">
        <f t="shared" si="7"/>
        <v>0</v>
      </c>
      <c r="AZ16" s="145">
        <f t="shared" si="7"/>
        <v>0</v>
      </c>
      <c r="BA16" s="145">
        <f t="shared" si="7"/>
        <v>0</v>
      </c>
      <c r="BB16" s="145">
        <f t="shared" si="7"/>
        <v>0</v>
      </c>
      <c r="BC16" s="145">
        <f t="shared" si="7"/>
        <v>0</v>
      </c>
      <c r="BD16" s="146"/>
    </row>
    <row r="17" spans="19:55" ht="13" thickTop="1">
      <c r="AD17" s="107"/>
      <c r="AE17" s="107"/>
      <c r="AF17" s="107"/>
      <c r="AG17" s="107"/>
      <c r="AH17" s="107"/>
      <c r="AI17" s="107"/>
      <c r="AJ17" s="107"/>
      <c r="AK17" s="107"/>
      <c r="AL17" s="107"/>
      <c r="AM17" s="107"/>
      <c r="AN17" s="107"/>
      <c r="AO17" s="107"/>
      <c r="AP17" s="107"/>
      <c r="AQ17" s="107"/>
      <c r="AR17" s="107"/>
      <c r="AS17" s="107"/>
      <c r="AT17" s="107"/>
      <c r="AU17" s="169"/>
      <c r="AV17" s="107"/>
      <c r="AW17" s="107"/>
      <c r="AX17" s="107"/>
      <c r="AY17" s="107"/>
      <c r="AZ17" s="107"/>
      <c r="BA17" s="107"/>
      <c r="BB17" s="107"/>
      <c r="BC17" s="107"/>
    </row>
    <row r="18" spans="19:55">
      <c r="AD18" s="107"/>
      <c r="AE18" s="107"/>
      <c r="AF18" s="107"/>
      <c r="AG18" s="107"/>
      <c r="AH18" s="107"/>
      <c r="AI18" s="107"/>
      <c r="AJ18" s="107"/>
      <c r="AK18" s="107"/>
      <c r="AL18" s="107"/>
      <c r="AM18" s="107"/>
      <c r="AN18" s="107"/>
      <c r="AO18" s="107"/>
      <c r="AP18" s="107"/>
      <c r="AQ18" s="107"/>
      <c r="AR18" s="107"/>
      <c r="AS18" s="107"/>
      <c r="AT18" s="107"/>
      <c r="AU18" s="169"/>
      <c r="AV18" s="107"/>
      <c r="AW18" s="107"/>
      <c r="AX18" s="107"/>
      <c r="AY18" s="107"/>
      <c r="AZ18" s="107"/>
      <c r="BA18" s="107"/>
      <c r="BB18" s="107"/>
      <c r="BC18" s="107"/>
    </row>
    <row r="19" spans="19:55">
      <c r="S19" s="2"/>
      <c r="U19" s="166"/>
      <c r="AD19" s="107"/>
      <c r="AE19" s="107"/>
      <c r="AF19" s="107"/>
      <c r="AG19" s="107"/>
      <c r="AH19" s="107"/>
      <c r="AI19" s="107"/>
      <c r="AJ19" s="107"/>
      <c r="AK19" s="107"/>
      <c r="AL19" s="107"/>
      <c r="AM19" s="107"/>
      <c r="AN19" s="107"/>
      <c r="AO19" s="107"/>
      <c r="AP19" s="107"/>
      <c r="AQ19" s="107"/>
      <c r="AR19" s="107"/>
      <c r="AS19" s="107"/>
      <c r="AT19" s="107"/>
      <c r="AU19" s="169"/>
      <c r="AV19" s="174"/>
      <c r="AW19" s="107"/>
      <c r="AX19" s="107"/>
      <c r="AY19" s="107"/>
      <c r="AZ19" s="107"/>
      <c r="BA19" s="107"/>
      <c r="BB19" s="107"/>
      <c r="BC19" s="107"/>
    </row>
    <row r="20" spans="19:55">
      <c r="AD20" s="107"/>
      <c r="AE20" s="107"/>
      <c r="AF20" s="107"/>
      <c r="AG20" s="107"/>
      <c r="AH20" s="107"/>
      <c r="AI20" s="107"/>
      <c r="AJ20" s="107"/>
      <c r="AK20" s="107"/>
      <c r="AL20" s="107"/>
      <c r="AM20" s="107"/>
      <c r="AN20" s="107"/>
      <c r="AO20" s="107"/>
      <c r="AP20" s="107"/>
      <c r="AQ20" s="107"/>
      <c r="AR20" s="107"/>
      <c r="AS20" s="107"/>
      <c r="AT20" s="107"/>
      <c r="AU20" s="169"/>
      <c r="AV20" s="107"/>
      <c r="AW20" s="107"/>
      <c r="AX20" s="107"/>
      <c r="AY20" s="107"/>
      <c r="AZ20" s="107"/>
      <c r="BA20" s="107"/>
      <c r="BB20" s="107"/>
      <c r="BC20" s="107"/>
    </row>
    <row r="21" spans="19:55">
      <c r="AD21" s="107"/>
      <c r="AE21" s="107"/>
      <c r="AF21" s="107"/>
      <c r="AG21" s="107"/>
      <c r="AH21" s="107"/>
      <c r="AI21" s="107"/>
      <c r="AJ21" s="107"/>
      <c r="AK21" s="107"/>
      <c r="AL21" s="107"/>
      <c r="AM21" s="107"/>
      <c r="AN21" s="107"/>
      <c r="AO21" s="107"/>
      <c r="AP21" s="107"/>
      <c r="AQ21" s="107"/>
      <c r="AR21" s="107"/>
      <c r="AS21" s="107"/>
      <c r="AT21" s="107"/>
      <c r="AU21" s="169"/>
      <c r="AV21" s="107"/>
      <c r="AW21" s="107"/>
      <c r="AX21" s="107"/>
      <c r="AY21" s="107"/>
      <c r="AZ21" s="107"/>
      <c r="BA21" s="107"/>
      <c r="BB21" s="107"/>
      <c r="BC21" s="107"/>
    </row>
    <row r="22" spans="19:55">
      <c r="AD22" s="107"/>
      <c r="AE22" s="107"/>
      <c r="AF22" s="107"/>
      <c r="AG22" s="107"/>
      <c r="AH22" s="107"/>
      <c r="AI22" s="107"/>
      <c r="AJ22" s="107"/>
      <c r="AK22" s="107"/>
      <c r="AL22" s="107"/>
      <c r="AM22" s="107"/>
      <c r="AN22" s="107"/>
      <c r="AO22" s="107"/>
      <c r="AP22" s="107"/>
      <c r="AQ22" s="107"/>
      <c r="AR22" s="107"/>
      <c r="AS22" s="107"/>
      <c r="AT22" s="107"/>
      <c r="AU22" s="169"/>
      <c r="AV22" s="107"/>
      <c r="AW22" s="107"/>
      <c r="AX22" s="107"/>
      <c r="AY22" s="107"/>
      <c r="AZ22" s="107"/>
      <c r="BA22" s="107"/>
      <c r="BB22" s="107"/>
      <c r="BC22" s="107"/>
    </row>
    <row r="23" spans="19:55">
      <c r="AD23" s="107"/>
      <c r="AE23" s="107"/>
      <c r="AF23" s="107"/>
      <c r="AG23" s="107"/>
      <c r="AH23" s="107"/>
      <c r="AI23" s="107"/>
      <c r="AJ23" s="107"/>
      <c r="AK23" s="107"/>
      <c r="AL23" s="107"/>
      <c r="AM23" s="107"/>
      <c r="AN23" s="107"/>
      <c r="AO23" s="107"/>
      <c r="AP23" s="107"/>
      <c r="AQ23" s="107"/>
      <c r="AR23" s="107"/>
      <c r="AS23" s="107"/>
      <c r="AT23" s="107"/>
      <c r="AU23" s="169"/>
      <c r="AV23" s="107"/>
      <c r="AW23" s="107"/>
      <c r="AX23" s="107"/>
      <c r="AY23" s="107"/>
      <c r="AZ23" s="107"/>
      <c r="BA23" s="107"/>
      <c r="BB23" s="107"/>
      <c r="BC23" s="107"/>
    </row>
    <row r="24" spans="19:55">
      <c r="AD24" s="107"/>
      <c r="AE24" s="107"/>
      <c r="AF24" s="107"/>
      <c r="AG24" s="107"/>
      <c r="AH24" s="107"/>
      <c r="AI24" s="107"/>
      <c r="AJ24" s="107"/>
      <c r="AK24" s="107"/>
      <c r="AL24" s="107"/>
      <c r="AM24" s="107"/>
      <c r="AN24" s="107"/>
      <c r="AO24" s="107"/>
      <c r="AP24" s="107"/>
      <c r="AQ24" s="107"/>
      <c r="AR24" s="107"/>
      <c r="AS24" s="107"/>
      <c r="AT24" s="107"/>
      <c r="AU24" s="169"/>
      <c r="AV24" s="107"/>
      <c r="AW24" s="107"/>
      <c r="AX24" s="107"/>
      <c r="AY24" s="107"/>
      <c r="AZ24" s="107"/>
      <c r="BA24" s="107"/>
      <c r="BB24" s="107"/>
      <c r="BC24" s="107"/>
    </row>
    <row r="25" spans="19:55">
      <c r="AD25" s="107"/>
      <c r="AE25" s="107"/>
      <c r="AF25" s="107"/>
      <c r="AG25" s="107"/>
      <c r="AH25" s="107"/>
      <c r="AI25" s="107"/>
      <c r="AJ25" s="107"/>
      <c r="AK25" s="107"/>
      <c r="AL25" s="107"/>
      <c r="AM25" s="107"/>
      <c r="AN25" s="107"/>
      <c r="AO25" s="107"/>
      <c r="AP25" s="107"/>
      <c r="AQ25" s="107"/>
      <c r="AR25" s="107"/>
      <c r="AS25" s="107"/>
      <c r="AT25" s="107"/>
      <c r="AU25" s="169"/>
      <c r="AV25" s="107"/>
      <c r="AW25" s="107"/>
      <c r="AX25" s="107"/>
      <c r="AY25" s="107"/>
      <c r="AZ25" s="107"/>
      <c r="BA25" s="107"/>
      <c r="BB25" s="107"/>
      <c r="BC25" s="107"/>
    </row>
    <row r="26" spans="19:55">
      <c r="AD26" s="107"/>
      <c r="AE26" s="107"/>
      <c r="AF26" s="107"/>
      <c r="AG26" s="107"/>
      <c r="AH26" s="107"/>
      <c r="AI26" s="107"/>
      <c r="AJ26" s="107"/>
      <c r="AK26" s="107"/>
      <c r="AL26" s="107"/>
      <c r="AM26" s="107"/>
      <c r="AN26" s="107"/>
      <c r="AO26" s="107"/>
      <c r="AP26" s="107"/>
      <c r="AQ26" s="107"/>
      <c r="AR26" s="107"/>
      <c r="AS26" s="107"/>
      <c r="AT26" s="107"/>
      <c r="AU26" s="169"/>
      <c r="AV26" s="107"/>
      <c r="AW26" s="107"/>
      <c r="AX26" s="107"/>
      <c r="AY26" s="107"/>
      <c r="AZ26" s="107"/>
      <c r="BA26" s="107"/>
      <c r="BB26" s="107"/>
      <c r="BC26" s="107"/>
    </row>
    <row r="27" spans="19:55">
      <c r="AD27" s="107"/>
      <c r="AE27" s="107"/>
      <c r="AF27" s="107"/>
      <c r="AG27" s="107"/>
      <c r="AH27" s="107"/>
      <c r="AI27" s="107"/>
      <c r="AJ27" s="107"/>
      <c r="AK27" s="107"/>
      <c r="AL27" s="107"/>
      <c r="AM27" s="107"/>
      <c r="AN27" s="107"/>
      <c r="AO27" s="107"/>
      <c r="AP27" s="107"/>
      <c r="AQ27" s="107"/>
      <c r="AR27" s="107"/>
      <c r="AS27" s="107"/>
      <c r="AT27" s="107"/>
      <c r="AU27" s="169"/>
      <c r="AV27" s="107"/>
      <c r="AW27" s="107"/>
      <c r="AX27" s="107"/>
      <c r="AY27" s="107"/>
      <c r="AZ27" s="107"/>
      <c r="BA27" s="107"/>
      <c r="BB27" s="107"/>
      <c r="BC27" s="107"/>
    </row>
    <row r="28" spans="19:55">
      <c r="AD28" s="107"/>
      <c r="AE28" s="107"/>
      <c r="AF28" s="107"/>
      <c r="AG28" s="107"/>
      <c r="AH28" s="107"/>
      <c r="AI28" s="107"/>
      <c r="AJ28" s="107"/>
      <c r="AK28" s="107"/>
      <c r="AL28" s="107"/>
      <c r="AM28" s="107"/>
      <c r="AN28" s="107"/>
      <c r="AO28" s="107"/>
      <c r="AP28" s="107"/>
      <c r="AQ28" s="107"/>
      <c r="AR28" s="107"/>
      <c r="AS28" s="107"/>
      <c r="AT28" s="107"/>
      <c r="AU28" s="169"/>
      <c r="AV28" s="107"/>
      <c r="AW28" s="107"/>
      <c r="AX28" s="107"/>
      <c r="AY28" s="107"/>
      <c r="AZ28" s="107"/>
      <c r="BA28" s="107"/>
      <c r="BB28" s="107"/>
      <c r="BC28" s="107"/>
    </row>
    <row r="29" spans="19:55">
      <c r="AD29"/>
      <c r="AE29"/>
      <c r="AF29"/>
      <c r="AG29"/>
      <c r="AH29"/>
      <c r="AI29"/>
      <c r="AJ29"/>
      <c r="AK29"/>
      <c r="AL29"/>
      <c r="AM29"/>
      <c r="AN29"/>
      <c r="AO29"/>
      <c r="AP29"/>
      <c r="AQ29"/>
      <c r="AR29"/>
      <c r="AS29"/>
      <c r="AT29"/>
      <c r="AU29" s="2"/>
      <c r="AV29"/>
      <c r="AW29"/>
      <c r="AX29"/>
      <c r="AY29"/>
      <c r="AZ29"/>
      <c r="BA29"/>
      <c r="BB29"/>
      <c r="BC29"/>
    </row>
    <row r="30" spans="19:55">
      <c r="AD30" s="107"/>
      <c r="AE30" s="107"/>
      <c r="AF30" s="107"/>
      <c r="AG30" s="107"/>
      <c r="AH30" s="107"/>
      <c r="AI30" s="107"/>
      <c r="AJ30" s="107"/>
      <c r="AK30" s="107"/>
      <c r="AL30" s="107"/>
      <c r="AM30" s="107"/>
      <c r="AN30" s="107"/>
      <c r="AO30" s="107"/>
      <c r="AP30" s="107"/>
      <c r="AQ30" s="107"/>
      <c r="AR30" s="107"/>
      <c r="AS30" s="107"/>
      <c r="AT30" s="107"/>
      <c r="AU30" s="169"/>
      <c r="AV30" s="107"/>
      <c r="AW30" s="107"/>
      <c r="AX30" s="107"/>
      <c r="AY30" s="107"/>
      <c r="AZ30" s="107"/>
      <c r="BA30" s="107"/>
      <c r="BB30" s="107"/>
      <c r="BC30" s="107"/>
    </row>
    <row r="31" spans="19:55">
      <c r="AD31" s="107"/>
      <c r="AE31" s="107"/>
      <c r="AF31" s="107"/>
      <c r="AG31" s="107"/>
      <c r="AH31" s="107"/>
      <c r="AI31" s="107"/>
      <c r="AJ31" s="107"/>
      <c r="AK31" s="107"/>
      <c r="AL31" s="107"/>
      <c r="AM31" s="107"/>
      <c r="AN31" s="107"/>
      <c r="AO31" s="107"/>
      <c r="AP31" s="107"/>
      <c r="AQ31" s="107"/>
      <c r="AR31" s="107"/>
      <c r="AS31" s="107"/>
      <c r="AT31" s="107"/>
      <c r="AU31" s="169"/>
      <c r="AV31" s="107"/>
      <c r="AW31" s="107"/>
      <c r="AX31" s="107"/>
      <c r="AY31" s="107"/>
      <c r="AZ31" s="107"/>
      <c r="BA31" s="107"/>
      <c r="BB31" s="107"/>
      <c r="BC31" s="107"/>
    </row>
    <row r="32" spans="19:55">
      <c r="AD32" s="107"/>
      <c r="AE32" s="107"/>
      <c r="AF32" s="107"/>
      <c r="AG32" s="107"/>
      <c r="AH32" s="107"/>
      <c r="AI32" s="107"/>
      <c r="AJ32" s="107"/>
      <c r="AK32" s="107"/>
      <c r="AL32" s="107"/>
      <c r="AM32" s="107"/>
      <c r="AN32" s="107"/>
      <c r="AO32" s="107"/>
      <c r="AP32" s="107"/>
      <c r="AQ32" s="107"/>
      <c r="AR32" s="107"/>
      <c r="AS32" s="107"/>
      <c r="AT32" s="107"/>
      <c r="AU32" s="169"/>
      <c r="AV32" s="107"/>
      <c r="AW32" s="107"/>
      <c r="AX32" s="107"/>
      <c r="AY32" s="107"/>
      <c r="AZ32" s="107"/>
      <c r="BA32" s="107"/>
      <c r="BB32" s="107"/>
      <c r="BC32" s="107"/>
    </row>
    <row r="33" spans="30:55">
      <c r="AD33" s="107"/>
      <c r="AE33" s="107"/>
      <c r="AF33" s="107"/>
      <c r="AG33" s="107"/>
      <c r="AH33" s="107"/>
      <c r="AI33" s="107"/>
      <c r="AJ33" s="107"/>
      <c r="AK33" s="107"/>
      <c r="AL33" s="107"/>
      <c r="AM33" s="107"/>
      <c r="AN33" s="107"/>
      <c r="AO33" s="107"/>
      <c r="AP33" s="107"/>
      <c r="AQ33" s="107"/>
      <c r="AR33" s="107"/>
      <c r="AS33" s="107"/>
      <c r="AT33" s="107"/>
      <c r="AU33" s="169"/>
      <c r="AV33" s="107"/>
      <c r="AW33" s="107"/>
      <c r="AX33" s="107"/>
      <c r="AY33" s="107"/>
      <c r="AZ33" s="107"/>
      <c r="BA33" s="107"/>
      <c r="BB33" s="107"/>
      <c r="BC33" s="107"/>
    </row>
    <row r="34" spans="30:55">
      <c r="AD34" s="107"/>
      <c r="AE34" s="107"/>
      <c r="AF34" s="107"/>
      <c r="AG34" s="107"/>
      <c r="AH34" s="107"/>
      <c r="AI34" s="107"/>
      <c r="AJ34" s="107"/>
      <c r="AK34" s="107"/>
      <c r="AL34" s="107"/>
      <c r="AM34" s="107"/>
      <c r="AN34" s="107"/>
      <c r="AO34" s="107"/>
      <c r="AP34" s="107"/>
      <c r="AQ34" s="107"/>
      <c r="AR34" s="107"/>
      <c r="AS34" s="107"/>
      <c r="AT34" s="107"/>
      <c r="AU34" s="169"/>
      <c r="AV34" s="107"/>
      <c r="AW34" s="107"/>
      <c r="AX34" s="107"/>
      <c r="AY34" s="107"/>
      <c r="AZ34" s="107"/>
      <c r="BA34" s="107"/>
      <c r="BB34" s="107"/>
      <c r="BC34" s="107"/>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row r="38" spans="30:55">
      <c r="AD38" s="107"/>
      <c r="AE38" s="107"/>
      <c r="AF38" s="107"/>
      <c r="AG38" s="107"/>
      <c r="AH38" s="107"/>
      <c r="AI38" s="107"/>
      <c r="AJ38" s="107"/>
      <c r="AK38" s="107"/>
      <c r="AL38" s="107"/>
      <c r="AM38" s="107"/>
      <c r="AN38" s="107"/>
      <c r="AO38" s="107"/>
      <c r="AP38" s="107"/>
      <c r="AQ38" s="107"/>
      <c r="AR38" s="107"/>
      <c r="AS38" s="107"/>
      <c r="AT38" s="107"/>
      <c r="AU38" s="169"/>
      <c r="AV38" s="107"/>
      <c r="AW38" s="107"/>
      <c r="AX38" s="107"/>
      <c r="AY38" s="107"/>
      <c r="AZ38" s="107"/>
      <c r="BA38" s="107"/>
      <c r="BB38" s="107"/>
      <c r="BC38" s="107"/>
    </row>
  </sheetData>
  <mergeCells count="6">
    <mergeCell ref="C2:BC2"/>
    <mergeCell ref="AD3:BC3"/>
    <mergeCell ref="AD4:BC4"/>
    <mergeCell ref="B3:B5"/>
    <mergeCell ref="C3:AB3"/>
    <mergeCell ref="C4:AB4"/>
  </mergeCells>
  <phoneticPr fontId="1"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39"/>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7265625" customWidth="1"/>
    <col min="20" max="20" width="5.7265625" style="2" customWidth="1"/>
    <col min="21" max="21" width="5.7265625" customWidth="1"/>
    <col min="22" max="28" width="5.7265625" hidden="1" customWidth="1"/>
    <col min="29" max="29" width="1.7265625" customWidth="1"/>
    <col min="30" max="46" width="5.7265625" style="67" customWidth="1"/>
    <col min="47" max="47" width="5.7265625" style="167" customWidth="1"/>
    <col min="48" max="48" width="5.7265625" style="67" customWidth="1"/>
    <col min="49" max="55" width="5.7265625" style="67" hidden="1" customWidth="1"/>
  </cols>
  <sheetData>
    <row r="1" spans="1:56" ht="9" customHeight="1" thickBot="1">
      <c r="A1" s="20">
        <f>[2]RWE!$A$1*[2]ToM3!$A$2</f>
        <v>1.6099999999999999</v>
      </c>
    </row>
    <row r="2" spans="1:56" ht="18" customHeight="1" thickTop="1" thickBot="1">
      <c r="B2" s="47"/>
      <c r="C2" s="192" t="s">
        <v>60</v>
      </c>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4"/>
      <c r="BD2" s="140"/>
    </row>
    <row r="3" spans="1:56" ht="16" thickTop="1">
      <c r="B3" s="213" t="s">
        <v>85</v>
      </c>
      <c r="C3" s="222" t="s">
        <v>49</v>
      </c>
      <c r="D3" s="223"/>
      <c r="E3" s="223"/>
      <c r="F3" s="223"/>
      <c r="G3" s="223"/>
      <c r="H3" s="223"/>
      <c r="I3" s="223"/>
      <c r="J3" s="223"/>
      <c r="K3" s="223"/>
      <c r="L3" s="223"/>
      <c r="M3" s="223"/>
      <c r="N3" s="223"/>
      <c r="O3" s="223"/>
      <c r="P3" s="223"/>
      <c r="Q3" s="223"/>
      <c r="R3" s="223"/>
      <c r="S3" s="223"/>
      <c r="T3" s="223"/>
      <c r="U3" s="223"/>
      <c r="V3" s="223"/>
      <c r="W3" s="223"/>
      <c r="X3" s="223"/>
      <c r="Y3" s="223"/>
      <c r="Z3" s="223"/>
      <c r="AA3" s="223"/>
      <c r="AB3" s="224"/>
      <c r="AC3" s="4"/>
      <c r="AD3" s="195" t="s">
        <v>5</v>
      </c>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7"/>
      <c r="BD3" s="140"/>
    </row>
    <row r="4" spans="1:56" ht="13" thickBot="1">
      <c r="B4" s="214"/>
      <c r="C4" s="216" t="s">
        <v>50</v>
      </c>
      <c r="D4" s="217"/>
      <c r="E4" s="217"/>
      <c r="F4" s="217"/>
      <c r="G4" s="217"/>
      <c r="H4" s="217"/>
      <c r="I4" s="217"/>
      <c r="J4" s="217"/>
      <c r="K4" s="217"/>
      <c r="L4" s="217"/>
      <c r="M4" s="217"/>
      <c r="N4" s="217"/>
      <c r="O4" s="217"/>
      <c r="P4" s="217"/>
      <c r="Q4" s="217"/>
      <c r="R4" s="217"/>
      <c r="S4" s="217"/>
      <c r="T4" s="217"/>
      <c r="U4" s="217"/>
      <c r="V4" s="217"/>
      <c r="W4" s="217"/>
      <c r="X4" s="217"/>
      <c r="Y4" s="217"/>
      <c r="Z4" s="217"/>
      <c r="AA4" s="217"/>
      <c r="AB4" s="218"/>
      <c r="AC4" s="4"/>
      <c r="AD4" s="198" t="s">
        <v>36</v>
      </c>
      <c r="AE4" s="199"/>
      <c r="AF4" s="199"/>
      <c r="AG4" s="199"/>
      <c r="AH4" s="199"/>
      <c r="AI4" s="199"/>
      <c r="AJ4" s="199"/>
      <c r="AK4" s="199"/>
      <c r="AL4" s="199"/>
      <c r="AM4" s="199"/>
      <c r="AN4" s="199"/>
      <c r="AO4" s="199"/>
      <c r="AP4" s="199"/>
      <c r="AQ4" s="199"/>
      <c r="AR4" s="199"/>
      <c r="AS4" s="199"/>
      <c r="AT4" s="199"/>
      <c r="AU4" s="199"/>
      <c r="AV4" s="199"/>
      <c r="AW4" s="199"/>
      <c r="AX4" s="199"/>
      <c r="AY4" s="199"/>
      <c r="AZ4" s="199"/>
      <c r="BA4" s="199"/>
      <c r="BB4" s="199"/>
      <c r="BC4" s="200"/>
      <c r="BD4" s="140"/>
    </row>
    <row r="5" spans="1:56" ht="20" customHeight="1" thickTop="1" thickBot="1">
      <c r="B5" s="215"/>
      <c r="C5" s="45">
        <v>2000</v>
      </c>
      <c r="D5" s="46">
        <f>1+C5</f>
        <v>2001</v>
      </c>
      <c r="E5" s="46">
        <f t="shared" ref="E5:AB5" si="0">1+D5</f>
        <v>2002</v>
      </c>
      <c r="F5" s="46">
        <f t="shared" si="0"/>
        <v>2003</v>
      </c>
      <c r="G5" s="46">
        <f t="shared" si="0"/>
        <v>2004</v>
      </c>
      <c r="H5" s="46">
        <f t="shared" si="0"/>
        <v>2005</v>
      </c>
      <c r="I5" s="46">
        <f t="shared" si="0"/>
        <v>2006</v>
      </c>
      <c r="J5" s="46">
        <f t="shared" si="0"/>
        <v>2007</v>
      </c>
      <c r="K5" s="46">
        <f t="shared" si="0"/>
        <v>2008</v>
      </c>
      <c r="L5" s="46">
        <f t="shared" si="0"/>
        <v>2009</v>
      </c>
      <c r="M5" s="46">
        <f t="shared" si="0"/>
        <v>2010</v>
      </c>
      <c r="N5" s="46">
        <f t="shared" si="0"/>
        <v>2011</v>
      </c>
      <c r="O5" s="46">
        <f t="shared" si="0"/>
        <v>2012</v>
      </c>
      <c r="P5" s="46">
        <f t="shared" si="0"/>
        <v>2013</v>
      </c>
      <c r="Q5" s="46">
        <f t="shared" si="0"/>
        <v>2014</v>
      </c>
      <c r="R5" s="46">
        <f t="shared" si="0"/>
        <v>2015</v>
      </c>
      <c r="S5" s="46">
        <f t="shared" si="0"/>
        <v>2016</v>
      </c>
      <c r="T5" s="46">
        <f t="shared" si="0"/>
        <v>2017</v>
      </c>
      <c r="U5" s="46">
        <f t="shared" si="0"/>
        <v>2018</v>
      </c>
      <c r="V5" s="46">
        <f t="shared" si="0"/>
        <v>2019</v>
      </c>
      <c r="W5" s="46">
        <f t="shared" si="0"/>
        <v>2020</v>
      </c>
      <c r="X5" s="46">
        <f t="shared" si="0"/>
        <v>2021</v>
      </c>
      <c r="Y5" s="46">
        <f t="shared" si="0"/>
        <v>2022</v>
      </c>
      <c r="Z5" s="46">
        <f t="shared" si="0"/>
        <v>2023</v>
      </c>
      <c r="AA5" s="46">
        <f t="shared" si="0"/>
        <v>2024</v>
      </c>
      <c r="AB5" s="46">
        <f t="shared" si="0"/>
        <v>2025</v>
      </c>
      <c r="AC5" s="48"/>
      <c r="AD5" s="45">
        <v>2000</v>
      </c>
      <c r="AE5" s="46">
        <f>1+AD5</f>
        <v>2001</v>
      </c>
      <c r="AF5" s="46">
        <f t="shared" ref="AF5:BC5" si="1">1+AE5</f>
        <v>2002</v>
      </c>
      <c r="AG5" s="46">
        <f t="shared" si="1"/>
        <v>2003</v>
      </c>
      <c r="AH5" s="46">
        <f t="shared" si="1"/>
        <v>2004</v>
      </c>
      <c r="AI5" s="46">
        <f t="shared" si="1"/>
        <v>2005</v>
      </c>
      <c r="AJ5" s="46">
        <f t="shared" si="1"/>
        <v>2006</v>
      </c>
      <c r="AK5" s="46">
        <f t="shared" si="1"/>
        <v>2007</v>
      </c>
      <c r="AL5" s="46">
        <f t="shared" si="1"/>
        <v>2008</v>
      </c>
      <c r="AM5" s="46">
        <f t="shared" si="1"/>
        <v>2009</v>
      </c>
      <c r="AN5" s="46">
        <f t="shared" si="1"/>
        <v>2010</v>
      </c>
      <c r="AO5" s="46">
        <f t="shared" si="1"/>
        <v>2011</v>
      </c>
      <c r="AP5" s="46">
        <f t="shared" si="1"/>
        <v>2012</v>
      </c>
      <c r="AQ5" s="46">
        <f t="shared" si="1"/>
        <v>2013</v>
      </c>
      <c r="AR5" s="46">
        <f t="shared" si="1"/>
        <v>2014</v>
      </c>
      <c r="AS5" s="46">
        <f t="shared" si="1"/>
        <v>2015</v>
      </c>
      <c r="AT5" s="46">
        <f t="shared" si="1"/>
        <v>2016</v>
      </c>
      <c r="AU5" s="46">
        <f t="shared" si="1"/>
        <v>2017</v>
      </c>
      <c r="AV5" s="46">
        <f t="shared" si="1"/>
        <v>2018</v>
      </c>
      <c r="AW5" s="46">
        <f t="shared" si="1"/>
        <v>2019</v>
      </c>
      <c r="AX5" s="46">
        <f t="shared" si="1"/>
        <v>2020</v>
      </c>
      <c r="AY5" s="46">
        <f t="shared" si="1"/>
        <v>2021</v>
      </c>
      <c r="AZ5" s="46">
        <f t="shared" si="1"/>
        <v>2022</v>
      </c>
      <c r="BA5" s="46">
        <f t="shared" si="1"/>
        <v>2023</v>
      </c>
      <c r="BB5" s="46">
        <f t="shared" si="1"/>
        <v>2024</v>
      </c>
      <c r="BC5" s="46">
        <f t="shared" si="1"/>
        <v>2025</v>
      </c>
      <c r="BD5" s="140"/>
    </row>
    <row r="6" spans="1:56" ht="20" customHeight="1" thickTop="1" thickBot="1">
      <c r="B6" s="43" t="s">
        <v>15</v>
      </c>
      <c r="C6" s="49">
        <f>1/$A$1*'[1]440123Exp'!BC$263</f>
        <v>8.3227999999999996E-2</v>
      </c>
      <c r="D6" s="50">
        <f>1/$A$1*'[1]440123Exp'!BC$263</f>
        <v>8.3227999999999996E-2</v>
      </c>
      <c r="E6" s="50">
        <f>1/$A$1*'[1]440123Exp'!BD$263</f>
        <v>4.8901E-2</v>
      </c>
      <c r="F6" s="50">
        <f>1/$A$1*'[1]440123Exp'!BE$263</f>
        <v>4.1035000000000002E-2</v>
      </c>
      <c r="G6" s="50">
        <f>1/$A$1*'[1]440123Exp'!BF$263</f>
        <v>4.0127000000000003E-2</v>
      </c>
      <c r="H6" s="50">
        <f>1/$A$1*'[1]440123Exp'!BG$263</f>
        <v>4.4886999999999996E-2</v>
      </c>
      <c r="I6" s="50">
        <f>1/$A$1*'[1]440123Exp'!BH$263</f>
        <v>2.9461336000000001E-2</v>
      </c>
      <c r="J6" s="50">
        <f>1/$A$1*'[1]440123Exp'!BI$263</f>
        <v>3.2937000000000001E-2</v>
      </c>
      <c r="K6" s="50">
        <f>1/$A$1*'[1]440123Exp'!BJ$263</f>
        <v>1.2462000000000001E-2</v>
      </c>
      <c r="L6" s="50">
        <f>1/$A$1*'[1]440123Exp'!BK$263</f>
        <v>3.2953000000000003E-2</v>
      </c>
      <c r="M6" s="50">
        <f>1/$A$1*'[1]440123Exp'!BL$263</f>
        <v>1.5423019999999999E-2</v>
      </c>
      <c r="N6" s="50">
        <f>1/$A$1*'[1]440123Exp'!BM$263</f>
        <v>1.0533639999999999E-2</v>
      </c>
      <c r="O6" s="50">
        <f>1/$A$1*'[1]440123Exp'!BN$263</f>
        <v>5.6297220000000002E-3</v>
      </c>
      <c r="P6" s="50">
        <f>1/$A$1*'[1]440123Exp'!BO$263</f>
        <v>0</v>
      </c>
      <c r="Q6" s="50">
        <f>1/$A$1*'[1]440123Exp'!BP$263</f>
        <v>0</v>
      </c>
      <c r="R6" s="50">
        <f>1/$A$1*'[1]440123Exp'!BQ$263</f>
        <v>0</v>
      </c>
      <c r="S6" s="50">
        <f>1/$A$1*'[1]440123Exp'!BR$263</f>
        <v>0</v>
      </c>
      <c r="T6" s="50">
        <f>1/$A$1*'[1]440123Exp'!BS$263</f>
        <v>0</v>
      </c>
      <c r="U6" s="163">
        <f>1/$A$1*'[1]440123Exp'!BT$263</f>
        <v>0</v>
      </c>
      <c r="V6" s="50">
        <f>1/$A$1*'[1]440123Exp'!BU$263</f>
        <v>0</v>
      </c>
      <c r="W6" s="50">
        <f>1/$A$1*'[1]440123Exp'!BV$263</f>
        <v>0</v>
      </c>
      <c r="X6" s="50">
        <f>1/$A$1*'[1]440123Exp'!BW$263</f>
        <v>0</v>
      </c>
      <c r="Y6" s="50">
        <f>1/$A$1*'[1]440123Exp'!BX$263</f>
        <v>0</v>
      </c>
      <c r="Z6" s="50">
        <f>1/$A$1*'[1]440123Exp'!BY$263</f>
        <v>0</v>
      </c>
      <c r="AA6" s="50">
        <f>1/$A$1*'[1]440123Exp'!BZ$263</f>
        <v>0</v>
      </c>
      <c r="AB6" s="50">
        <f>1/$A$1*'[1]440123Exp'!CA$263</f>
        <v>0</v>
      </c>
      <c r="AC6" s="51"/>
      <c r="AD6" s="90">
        <f>'[1]440123Exp'!CB$263</f>
        <v>5.8858616024762043</v>
      </c>
      <c r="AE6" s="91">
        <f>'[1]440123Exp'!CC$263</f>
        <v>9.1660556128082433</v>
      </c>
      <c r="AF6" s="91">
        <f>'[1]440123Exp'!CD$263</f>
        <v>6.5159577164153824</v>
      </c>
      <c r="AG6" s="91">
        <f>'[1]440123Exp'!CE$263</f>
        <v>7.1938343132014966</v>
      </c>
      <c r="AH6" s="91">
        <f>'[1]440123Exp'!CF$263</f>
        <v>7.4126595388277297</v>
      </c>
      <c r="AI6" s="91">
        <f>'[1]440123Exp'!CG$263</f>
        <v>7.298162420168067</v>
      </c>
      <c r="AJ6" s="91">
        <f>'[1]440123Exp'!CH$263</f>
        <v>5.2063080476647023</v>
      </c>
      <c r="AK6" s="91">
        <f>'[1]440123Exp'!CI$263</f>
        <v>5.6169081953488362</v>
      </c>
      <c r="AL6" s="91">
        <f>'[1]440123Exp'!CJ$263</f>
        <v>2.5761720459166941</v>
      </c>
      <c r="AM6" s="91">
        <f>'[1]440123Exp'!CK$263</f>
        <v>6.8478109436857446</v>
      </c>
      <c r="AN6" s="91">
        <f>'[1]440123Exp'!CL$263</f>
        <v>3.2971663696797089</v>
      </c>
      <c r="AO6" s="91">
        <f>'[1]440123Exp'!CM$263</f>
        <v>2.305830495406016</v>
      </c>
      <c r="AP6" s="91">
        <f>'[1]440123Exp'!CN$263</f>
        <v>1.2770579020991055</v>
      </c>
      <c r="AQ6" s="91">
        <f>'[1]440123Exp'!CO$263</f>
        <v>0</v>
      </c>
      <c r="AR6" s="91">
        <f>'[1]440123Exp'!CP$263</f>
        <v>0</v>
      </c>
      <c r="AS6" s="91">
        <f>'[1]440123Exp'!CQ$263</f>
        <v>0</v>
      </c>
      <c r="AT6" s="91">
        <f>'[1]440123Exp'!CR$263</f>
        <v>0</v>
      </c>
      <c r="AU6" s="91">
        <f>'[1]440123Exp'!CS$263</f>
        <v>0</v>
      </c>
      <c r="AV6" s="170">
        <f>'[1]440123Exp'!CT$263</f>
        <v>0</v>
      </c>
      <c r="AW6" s="91">
        <f>'[1]440123Exp'!CU$263</f>
        <v>0</v>
      </c>
      <c r="AX6" s="91">
        <f>'[1]440123Exp'!CV$263</f>
        <v>0</v>
      </c>
      <c r="AY6" s="91">
        <f>'[1]440123Exp'!CW$263</f>
        <v>0</v>
      </c>
      <c r="AZ6" s="91">
        <f>'[1]440123Exp'!CX$263</f>
        <v>0</v>
      </c>
      <c r="BA6" s="91">
        <f>'[1]440123Exp'!CY$263</f>
        <v>0</v>
      </c>
      <c r="BB6" s="91">
        <f>'[1]440123Exp'!CZ$263</f>
        <v>0</v>
      </c>
      <c r="BC6" s="91">
        <f>'[1]440123Exp'!DA$263</f>
        <v>0</v>
      </c>
      <c r="BD6" s="140"/>
    </row>
    <row r="7" spans="1:56" ht="17.149999999999999" customHeight="1" thickTop="1">
      <c r="B7" s="72" t="s">
        <v>55</v>
      </c>
      <c r="C7" s="73">
        <f>1/$A$1*'[1]440123Exp'!BC$266</f>
        <v>0</v>
      </c>
      <c r="D7" s="74">
        <f>1/$A$1*'[1]440123Exp'!BC$266</f>
        <v>0</v>
      </c>
      <c r="E7" s="74">
        <f>1/$A$1*'[1]440123Exp'!BD$266</f>
        <v>0</v>
      </c>
      <c r="F7" s="74">
        <f>1/$A$1*'[1]440123Exp'!BE$266</f>
        <v>0</v>
      </c>
      <c r="G7" s="74">
        <f>1/$A$1*'[1]440123Exp'!BF$266</f>
        <v>0</v>
      </c>
      <c r="H7" s="74">
        <f>1/$A$1*'[1]440123Exp'!BG$266</f>
        <v>0</v>
      </c>
      <c r="I7" s="74">
        <f>1/$A$1*'[1]440123Exp'!BH$266</f>
        <v>0</v>
      </c>
      <c r="J7" s="74">
        <f>1/$A$1*'[1]440123Exp'!BI$266</f>
        <v>0</v>
      </c>
      <c r="K7" s="74">
        <f>1/$A$1*'[1]440123Exp'!BJ$266</f>
        <v>0</v>
      </c>
      <c r="L7" s="74">
        <f>1/$A$1*'[1]440123Exp'!BK$266</f>
        <v>0</v>
      </c>
      <c r="M7" s="74">
        <f>1/$A$1*'[1]440123Exp'!BL$266</f>
        <v>0</v>
      </c>
      <c r="N7" s="74">
        <f>1/$A$1*'[1]440123Exp'!BM$266</f>
        <v>0</v>
      </c>
      <c r="O7" s="74">
        <f>1/$A$1*'[1]440123Exp'!BN$266</f>
        <v>0</v>
      </c>
      <c r="P7" s="74">
        <f>1/$A$1*'[1]440123Exp'!BO$266</f>
        <v>0</v>
      </c>
      <c r="Q7" s="74">
        <f>1/$A$1*'[1]440123Exp'!BP$266</f>
        <v>0</v>
      </c>
      <c r="R7" s="74">
        <f>1/$A$1*'[1]440123Exp'!BQ$266</f>
        <v>0</v>
      </c>
      <c r="S7" s="74">
        <f>1/$A$1*'[1]440123Exp'!BR$266</f>
        <v>0</v>
      </c>
      <c r="T7" s="74">
        <f>1/$A$1*'[1]440123Exp'!BS$266</f>
        <v>0</v>
      </c>
      <c r="U7" s="74">
        <f>1/$A$1*'[1]440123Exp'!BT$266</f>
        <v>0</v>
      </c>
      <c r="V7" s="74">
        <f>1/$A$1*'[1]440123Exp'!BU$266</f>
        <v>0</v>
      </c>
      <c r="W7" s="74">
        <f>1/$A$1*'[1]440123Exp'!BV$266</f>
        <v>0</v>
      </c>
      <c r="X7" s="74">
        <f>1/$A$1*'[1]440123Exp'!BW$266</f>
        <v>0</v>
      </c>
      <c r="Y7" s="74">
        <f>1/$A$1*'[1]440123Exp'!BX$266</f>
        <v>0</v>
      </c>
      <c r="Z7" s="74">
        <f>1/$A$1*'[1]440123Exp'!BY$266</f>
        <v>0</v>
      </c>
      <c r="AA7" s="74">
        <f>1/$A$1*'[1]440123Exp'!BZ$266</f>
        <v>0</v>
      </c>
      <c r="AB7" s="74">
        <f>1/$A$1*'[1]440123Exp'!CA$266</f>
        <v>0</v>
      </c>
      <c r="AC7" s="4"/>
      <c r="AD7" s="92">
        <f>'[1]440123Exp'!CB$266</f>
        <v>0</v>
      </c>
      <c r="AE7" s="93">
        <f>'[1]440123Exp'!CC$266</f>
        <v>0</v>
      </c>
      <c r="AF7" s="93">
        <f>'[1]440123Exp'!CD$266</f>
        <v>0</v>
      </c>
      <c r="AG7" s="93">
        <f>'[1]440123Exp'!CE$266</f>
        <v>0</v>
      </c>
      <c r="AH7" s="93">
        <f>'[1]440123Exp'!CF$266</f>
        <v>0</v>
      </c>
      <c r="AI7" s="93">
        <f>'[1]440123Exp'!CG$266</f>
        <v>0</v>
      </c>
      <c r="AJ7" s="93">
        <f>'[1]440123Exp'!CH$266</f>
        <v>0</v>
      </c>
      <c r="AK7" s="93">
        <f>'[1]440123Exp'!CI$266</f>
        <v>0</v>
      </c>
      <c r="AL7" s="93">
        <f>'[1]440123Exp'!CJ$266</f>
        <v>0</v>
      </c>
      <c r="AM7" s="93">
        <f>'[1]440123Exp'!CK$266</f>
        <v>0</v>
      </c>
      <c r="AN7" s="93">
        <f>'[1]440123Exp'!CL$266</f>
        <v>0</v>
      </c>
      <c r="AO7" s="93">
        <f>'[1]440123Exp'!CM$266</f>
        <v>0</v>
      </c>
      <c r="AP7" s="93">
        <f>'[1]440123Exp'!CN$266</f>
        <v>0</v>
      </c>
      <c r="AQ7" s="93">
        <f>'[1]440123Exp'!CO$266</f>
        <v>0</v>
      </c>
      <c r="AR7" s="93">
        <f>'[1]440123Exp'!CP$266</f>
        <v>0</v>
      </c>
      <c r="AS7" s="93">
        <f>'[1]440123Exp'!CQ$266</f>
        <v>0</v>
      </c>
      <c r="AT7" s="93">
        <f>'[1]440123Exp'!CR$266</f>
        <v>0</v>
      </c>
      <c r="AU7" s="93">
        <f>'[1]440123Exp'!CS$266</f>
        <v>0</v>
      </c>
      <c r="AV7" s="93">
        <f>'[1]440123Exp'!CT$266</f>
        <v>0</v>
      </c>
      <c r="AW7" s="93">
        <f>'[1]440123Exp'!CU$266</f>
        <v>0</v>
      </c>
      <c r="AX7" s="93">
        <f>'[1]440123Exp'!CV$266</f>
        <v>0</v>
      </c>
      <c r="AY7" s="93">
        <f>'[1]440123Exp'!CW$266</f>
        <v>0</v>
      </c>
      <c r="AZ7" s="93">
        <f>'[1]440123Exp'!CX$266</f>
        <v>0</v>
      </c>
      <c r="BA7" s="93">
        <f>'[1]440123Exp'!CY$266</f>
        <v>0</v>
      </c>
      <c r="BB7" s="93">
        <f>'[1]440123Exp'!CZ$266</f>
        <v>0</v>
      </c>
      <c r="BC7" s="93">
        <f>'[1]440123Exp'!DA$266</f>
        <v>0</v>
      </c>
      <c r="BD7" s="140"/>
    </row>
    <row r="8" spans="1:56" ht="17.149999999999999" customHeight="1">
      <c r="B8" s="75" t="s">
        <v>56</v>
      </c>
      <c r="C8" s="76">
        <f>1/$A$1*'[1]440123Exp'!BC$268</f>
        <v>0</v>
      </c>
      <c r="D8" s="77">
        <f>1/$A$1*'[1]440123Exp'!BC$268</f>
        <v>0</v>
      </c>
      <c r="E8" s="77">
        <f>1/$A$1*'[1]440123Exp'!BD$268</f>
        <v>0</v>
      </c>
      <c r="F8" s="77">
        <f>1/$A$1*'[1]440123Exp'!BE$268</f>
        <v>0</v>
      </c>
      <c r="G8" s="77">
        <f>1/$A$1*'[1]440123Exp'!BF$268</f>
        <v>0</v>
      </c>
      <c r="H8" s="77">
        <f>1/$A$1*'[1]440123Exp'!BG$268</f>
        <v>0</v>
      </c>
      <c r="I8" s="77">
        <f>1/$A$1*'[1]440123Exp'!BH$268</f>
        <v>0</v>
      </c>
      <c r="J8" s="77">
        <f>1/$A$1*'[1]440123Exp'!BI$268</f>
        <v>0</v>
      </c>
      <c r="K8" s="77">
        <f>1/$A$1*'[1]440123Exp'!BJ$268</f>
        <v>0</v>
      </c>
      <c r="L8" s="77">
        <f>1/$A$1*'[1]440123Exp'!BK$268</f>
        <v>0</v>
      </c>
      <c r="M8" s="77">
        <f>1/$A$1*'[1]440123Exp'!BL$268</f>
        <v>0</v>
      </c>
      <c r="N8" s="77">
        <f>1/$A$1*'[1]440123Exp'!BM$268</f>
        <v>0</v>
      </c>
      <c r="O8" s="77">
        <f>1/$A$1*'[1]440123Exp'!BN$268</f>
        <v>0</v>
      </c>
      <c r="P8" s="77">
        <f>1/$A$1*'[1]440123Exp'!BO$268</f>
        <v>0</v>
      </c>
      <c r="Q8" s="77">
        <f>1/$A$1*'[1]440123Exp'!BP$268</f>
        <v>0</v>
      </c>
      <c r="R8" s="77">
        <f>1/$A$1*'[1]440123Exp'!BQ$268</f>
        <v>0</v>
      </c>
      <c r="S8" s="77">
        <f>1/$A$1*'[1]440123Exp'!BR$268</f>
        <v>0</v>
      </c>
      <c r="T8" s="77">
        <f>1/$A$1*'[1]440123Exp'!BS$268</f>
        <v>0</v>
      </c>
      <c r="U8" s="77">
        <f>1/$A$1*'[1]440123Exp'!BT$268</f>
        <v>0</v>
      </c>
      <c r="V8" s="77">
        <f>1/$A$1*'[1]440123Exp'!BU$268</f>
        <v>0</v>
      </c>
      <c r="W8" s="77">
        <f>1/$A$1*'[1]440123Exp'!BV$268</f>
        <v>0</v>
      </c>
      <c r="X8" s="77">
        <f>1/$A$1*'[1]440123Exp'!BW$268</f>
        <v>0</v>
      </c>
      <c r="Y8" s="77">
        <f>1/$A$1*'[1]440123Exp'!BX$268</f>
        <v>0</v>
      </c>
      <c r="Z8" s="77">
        <f>1/$A$1*'[1]440123Exp'!BY$268</f>
        <v>0</v>
      </c>
      <c r="AA8" s="77">
        <f>1/$A$1*'[1]440123Exp'!BZ$268</f>
        <v>0</v>
      </c>
      <c r="AB8" s="77">
        <f>1/$A$1*'[1]440123Exp'!CA$268</f>
        <v>0</v>
      </c>
      <c r="AC8" s="4"/>
      <c r="AD8" s="94">
        <f>'[1]440123Exp'!CB$268</f>
        <v>0</v>
      </c>
      <c r="AE8" s="95">
        <f>'[1]440123Exp'!CC$268</f>
        <v>0</v>
      </c>
      <c r="AF8" s="95">
        <f>'[1]440123Exp'!CD$268</f>
        <v>0</v>
      </c>
      <c r="AG8" s="95">
        <f>'[1]440123Exp'!CE$268</f>
        <v>0</v>
      </c>
      <c r="AH8" s="95">
        <f>'[1]440123Exp'!CF$268</f>
        <v>0</v>
      </c>
      <c r="AI8" s="95">
        <f>'[1]440123Exp'!CG$268</f>
        <v>0</v>
      </c>
      <c r="AJ8" s="95">
        <f>'[1]440123Exp'!CH$268</f>
        <v>0</v>
      </c>
      <c r="AK8" s="95">
        <f>'[1]440123Exp'!CI$268</f>
        <v>0</v>
      </c>
      <c r="AL8" s="95">
        <f>'[1]440123Exp'!CJ$268</f>
        <v>0</v>
      </c>
      <c r="AM8" s="95">
        <f>'[1]440123Exp'!CK$268</f>
        <v>0</v>
      </c>
      <c r="AN8" s="95">
        <f>'[1]440123Exp'!CL$268</f>
        <v>0</v>
      </c>
      <c r="AO8" s="95">
        <f>'[1]440123Exp'!CM$268</f>
        <v>0</v>
      </c>
      <c r="AP8" s="95">
        <f>'[1]440123Exp'!CN$268</f>
        <v>0</v>
      </c>
      <c r="AQ8" s="95">
        <f>'[1]440123Exp'!CO$268</f>
        <v>0</v>
      </c>
      <c r="AR8" s="95">
        <f>'[1]440123Exp'!CP$268</f>
        <v>0</v>
      </c>
      <c r="AS8" s="95">
        <f>'[1]440123Exp'!CQ$268</f>
        <v>0</v>
      </c>
      <c r="AT8" s="95">
        <f>'[1]440123Exp'!CR$268</f>
        <v>0</v>
      </c>
      <c r="AU8" s="95">
        <f>'[1]440123Exp'!CS$268</f>
        <v>0</v>
      </c>
      <c r="AV8" s="95">
        <f>'[1]440123Exp'!CT$268</f>
        <v>0</v>
      </c>
      <c r="AW8" s="95">
        <f>'[1]440123Exp'!CU$268</f>
        <v>0</v>
      </c>
      <c r="AX8" s="95">
        <f>'[1]440123Exp'!CV$268</f>
        <v>0</v>
      </c>
      <c r="AY8" s="95">
        <f>'[1]440123Exp'!CW$268</f>
        <v>0</v>
      </c>
      <c r="AZ8" s="95">
        <f>'[1]440123Exp'!CX$268</f>
        <v>0</v>
      </c>
      <c r="BA8" s="95">
        <f>'[1]440123Exp'!CY$268</f>
        <v>0</v>
      </c>
      <c r="BB8" s="95">
        <f>'[1]440123Exp'!CZ$268</f>
        <v>0</v>
      </c>
      <c r="BC8" s="95">
        <f>'[1]440123Exp'!DA$268</f>
        <v>0</v>
      </c>
      <c r="BD8" s="140"/>
    </row>
    <row r="9" spans="1:56" ht="17.149999999999999" customHeight="1">
      <c r="B9" s="75" t="s">
        <v>57</v>
      </c>
      <c r="C9" s="76">
        <f>1/$A$1*'[1]440123Exp'!BC$269</f>
        <v>0</v>
      </c>
      <c r="D9" s="77">
        <f>1/$A$1*'[1]440123Exp'!BC$269</f>
        <v>0</v>
      </c>
      <c r="E9" s="77">
        <f>1/$A$1*'[1]440123Exp'!BD$269</f>
        <v>0</v>
      </c>
      <c r="F9" s="77">
        <f>1/$A$1*'[1]440123Exp'!BE$269</f>
        <v>0</v>
      </c>
      <c r="G9" s="77">
        <f>1/$A$1*'[1]440123Exp'!BF$269</f>
        <v>0</v>
      </c>
      <c r="H9" s="77">
        <f>1/$A$1*'[1]440123Exp'!BG$269</f>
        <v>0</v>
      </c>
      <c r="I9" s="77">
        <f>1/$A$1*'[1]440123Exp'!BH$269</f>
        <v>0</v>
      </c>
      <c r="J9" s="77">
        <f>1/$A$1*'[1]440123Exp'!BI$269</f>
        <v>0</v>
      </c>
      <c r="K9" s="77">
        <f>1/$A$1*'[1]440123Exp'!BJ$269</f>
        <v>0</v>
      </c>
      <c r="L9" s="77">
        <f>1/$A$1*'[1]440123Exp'!BK$269</f>
        <v>0</v>
      </c>
      <c r="M9" s="77">
        <f>1/$A$1*'[1]440123Exp'!BL$269</f>
        <v>0</v>
      </c>
      <c r="N9" s="77">
        <f>1/$A$1*'[1]440123Exp'!BM$269</f>
        <v>0</v>
      </c>
      <c r="O9" s="77">
        <f>1/$A$1*'[1]440123Exp'!BN$269</f>
        <v>0</v>
      </c>
      <c r="P9" s="77">
        <f>1/$A$1*'[1]440123Exp'!BO$269</f>
        <v>0</v>
      </c>
      <c r="Q9" s="77">
        <f>1/$A$1*'[1]440123Exp'!BP$269</f>
        <v>0</v>
      </c>
      <c r="R9" s="77">
        <f>1/$A$1*'[1]440123Exp'!BQ$269</f>
        <v>0</v>
      </c>
      <c r="S9" s="77">
        <f>1/$A$1*'[1]440123Exp'!BR$269</f>
        <v>0</v>
      </c>
      <c r="T9" s="77">
        <f>1/$A$1*'[1]440123Exp'!BS$269</f>
        <v>0</v>
      </c>
      <c r="U9" s="77">
        <f>1/$A$1*'[1]440123Exp'!BT$269</f>
        <v>0</v>
      </c>
      <c r="V9" s="77">
        <f>1/$A$1*'[1]440123Exp'!BU$269</f>
        <v>0</v>
      </c>
      <c r="W9" s="77">
        <f>1/$A$1*'[1]440123Exp'!BV$269</f>
        <v>0</v>
      </c>
      <c r="X9" s="77">
        <f>1/$A$1*'[1]440123Exp'!BW$269</f>
        <v>0</v>
      </c>
      <c r="Y9" s="77">
        <f>1/$A$1*'[1]440123Exp'!BX$269</f>
        <v>0</v>
      </c>
      <c r="Z9" s="77">
        <f>1/$A$1*'[1]440123Exp'!BY$269</f>
        <v>0</v>
      </c>
      <c r="AA9" s="77">
        <f>1/$A$1*'[1]440123Exp'!BZ$269</f>
        <v>0</v>
      </c>
      <c r="AB9" s="77">
        <f>1/$A$1*'[1]440123Exp'!CA$269</f>
        <v>0</v>
      </c>
      <c r="AC9" s="4"/>
      <c r="AD9" s="94">
        <f>'[1]440123Exp'!CB$269</f>
        <v>0</v>
      </c>
      <c r="AE9" s="95">
        <f>'[1]440123Exp'!CC$269</f>
        <v>0</v>
      </c>
      <c r="AF9" s="95">
        <f>'[1]440123Exp'!CD$269</f>
        <v>0</v>
      </c>
      <c r="AG9" s="95">
        <f>'[1]440123Exp'!CE$269</f>
        <v>0</v>
      </c>
      <c r="AH9" s="95">
        <f>'[1]440123Exp'!CF$269</f>
        <v>0</v>
      </c>
      <c r="AI9" s="95">
        <f>'[1]440123Exp'!CG$269</f>
        <v>0</v>
      </c>
      <c r="AJ9" s="95">
        <f>'[1]440123Exp'!CH$269</f>
        <v>0</v>
      </c>
      <c r="AK9" s="95">
        <f>'[1]440123Exp'!CI$269</f>
        <v>0</v>
      </c>
      <c r="AL9" s="95">
        <f>'[1]440123Exp'!CJ$269</f>
        <v>0</v>
      </c>
      <c r="AM9" s="95">
        <f>'[1]440123Exp'!CK$269</f>
        <v>0</v>
      </c>
      <c r="AN9" s="95">
        <f>'[1]440123Exp'!CL$269</f>
        <v>0</v>
      </c>
      <c r="AO9" s="95">
        <f>'[1]440123Exp'!CM$269</f>
        <v>0</v>
      </c>
      <c r="AP9" s="95">
        <f>'[1]440123Exp'!CN$269</f>
        <v>0</v>
      </c>
      <c r="AQ9" s="95">
        <f>'[1]440123Exp'!CO$269</f>
        <v>0</v>
      </c>
      <c r="AR9" s="95">
        <f>'[1]440123Exp'!CP$269</f>
        <v>0</v>
      </c>
      <c r="AS9" s="95">
        <f>'[1]440123Exp'!CQ$269</f>
        <v>0</v>
      </c>
      <c r="AT9" s="95">
        <f>'[1]440123Exp'!CR$269</f>
        <v>0</v>
      </c>
      <c r="AU9" s="95">
        <f>'[1]440123Exp'!CS$269</f>
        <v>0</v>
      </c>
      <c r="AV9" s="95">
        <f>'[1]440123Exp'!CT$269</f>
        <v>0</v>
      </c>
      <c r="AW9" s="95">
        <f>'[1]440123Exp'!CU$269</f>
        <v>0</v>
      </c>
      <c r="AX9" s="95">
        <f>'[1]440123Exp'!CV$269</f>
        <v>0</v>
      </c>
      <c r="AY9" s="95">
        <f>'[1]440123Exp'!CW$269</f>
        <v>0</v>
      </c>
      <c r="AZ9" s="95">
        <f>'[1]440123Exp'!CX$269</f>
        <v>0</v>
      </c>
      <c r="BA9" s="95">
        <f>'[1]440123Exp'!CY$269</f>
        <v>0</v>
      </c>
      <c r="BB9" s="95">
        <f>'[1]440123Exp'!CZ$269</f>
        <v>0</v>
      </c>
      <c r="BC9" s="95">
        <f>'[1]440123Exp'!DA$269</f>
        <v>0</v>
      </c>
      <c r="BD9" s="140"/>
    </row>
    <row r="10" spans="1:56" ht="17.149999999999999" customHeight="1">
      <c r="B10" s="55" t="s">
        <v>52</v>
      </c>
      <c r="C10" s="56">
        <f>1/$A$1*'[1]440123Exp'!BC$267</f>
        <v>8.3227999999999996E-2</v>
      </c>
      <c r="D10" s="57">
        <f>1/$A$1*'[1]440123Exp'!BC$267</f>
        <v>8.3227999999999996E-2</v>
      </c>
      <c r="E10" s="57">
        <f>1/$A$1*'[1]440123Exp'!BD$267</f>
        <v>4.8901E-2</v>
      </c>
      <c r="F10" s="57">
        <f>1/$A$1*'[1]440123Exp'!BE$267</f>
        <v>4.1035000000000002E-2</v>
      </c>
      <c r="G10" s="57">
        <f>1/$A$1*'[1]440123Exp'!BF$267</f>
        <v>4.0127000000000003E-2</v>
      </c>
      <c r="H10" s="57">
        <f>1/$A$1*'[1]440123Exp'!BG$267</f>
        <v>4.4886999999999996E-2</v>
      </c>
      <c r="I10" s="57">
        <f>1/$A$1*'[1]440123Exp'!BH$267</f>
        <v>2.9461336000000001E-2</v>
      </c>
      <c r="J10" s="57">
        <f>1/$A$1*'[1]440123Exp'!BI$267</f>
        <v>3.2937000000000001E-2</v>
      </c>
      <c r="K10" s="57">
        <f>1/$A$1*'[1]440123Exp'!BJ$267</f>
        <v>1.2462000000000001E-2</v>
      </c>
      <c r="L10" s="57">
        <f>1/$A$1*'[1]440123Exp'!BK$267</f>
        <v>3.2953000000000003E-2</v>
      </c>
      <c r="M10" s="57">
        <f>1/$A$1*'[1]440123Exp'!BL$267</f>
        <v>1.5423019999999999E-2</v>
      </c>
      <c r="N10" s="57">
        <f>1/$A$1*'[1]440123Exp'!BM$267</f>
        <v>1.0533639999999999E-2</v>
      </c>
      <c r="O10" s="57">
        <f>1/$A$1*'[1]440123Exp'!BN$267</f>
        <v>5.6297220000000002E-3</v>
      </c>
      <c r="P10" s="57">
        <f>1/$A$1*'[1]440123Exp'!BO$267</f>
        <v>0</v>
      </c>
      <c r="Q10" s="57">
        <f>1/$A$1*'[1]440123Exp'!BP$267</f>
        <v>0</v>
      </c>
      <c r="R10" s="57">
        <f>1/$A$1*'[1]440123Exp'!BQ$267</f>
        <v>0</v>
      </c>
      <c r="S10" s="57">
        <f>1/$A$1*'[1]440123Exp'!BR$267</f>
        <v>0</v>
      </c>
      <c r="T10" s="57">
        <f>1/$A$1*'[1]440123Exp'!BS$267</f>
        <v>0</v>
      </c>
      <c r="U10" s="57">
        <f>1/$A$1*'[1]440123Exp'!BT$267</f>
        <v>0</v>
      </c>
      <c r="V10" s="57">
        <f>1/$A$1*'[1]440123Exp'!BU$267</f>
        <v>0</v>
      </c>
      <c r="W10" s="57">
        <f>1/$A$1*'[1]440123Exp'!BV$267</f>
        <v>0</v>
      </c>
      <c r="X10" s="57">
        <f>1/$A$1*'[1]440123Exp'!BW$267</f>
        <v>0</v>
      </c>
      <c r="Y10" s="57">
        <f>1/$A$1*'[1]440123Exp'!BX$267</f>
        <v>0</v>
      </c>
      <c r="Z10" s="57">
        <f>1/$A$1*'[1]440123Exp'!BY$267</f>
        <v>0</v>
      </c>
      <c r="AA10" s="57">
        <f>1/$A$1*'[1]440123Exp'!BZ$267</f>
        <v>0</v>
      </c>
      <c r="AB10" s="57">
        <f>1/$A$1*'[1]440123Exp'!CA$267</f>
        <v>0</v>
      </c>
      <c r="AC10" s="4"/>
      <c r="AD10" s="96">
        <f>'[1]440123Exp'!CB$267</f>
        <v>5.8858616024762043</v>
      </c>
      <c r="AE10" s="97">
        <f>'[1]440123Exp'!CC$267</f>
        <v>9.1660556128082433</v>
      </c>
      <c r="AF10" s="97">
        <f>'[1]440123Exp'!CD$267</f>
        <v>6.5159577164153824</v>
      </c>
      <c r="AG10" s="97">
        <f>'[1]440123Exp'!CE$267</f>
        <v>7.1938343132014966</v>
      </c>
      <c r="AH10" s="97">
        <f>'[1]440123Exp'!CF$267</f>
        <v>7.4126595388277297</v>
      </c>
      <c r="AI10" s="97">
        <f>'[1]440123Exp'!CG$267</f>
        <v>7.298162420168067</v>
      </c>
      <c r="AJ10" s="97">
        <f>'[1]440123Exp'!CH$267</f>
        <v>5.2063080476647023</v>
      </c>
      <c r="AK10" s="97">
        <f>'[1]440123Exp'!CI$267</f>
        <v>5.6169081953488362</v>
      </c>
      <c r="AL10" s="97">
        <f>'[1]440123Exp'!CJ$267</f>
        <v>2.5761720459166941</v>
      </c>
      <c r="AM10" s="97">
        <f>'[1]440123Exp'!CK$267</f>
        <v>6.8478109436857446</v>
      </c>
      <c r="AN10" s="97">
        <f>'[1]440123Exp'!CL$267</f>
        <v>3.2971663696797089</v>
      </c>
      <c r="AO10" s="97">
        <f>'[1]440123Exp'!CM$267</f>
        <v>2.305830495406016</v>
      </c>
      <c r="AP10" s="97">
        <f>'[1]440123Exp'!CN$267</f>
        <v>1.2770579020991055</v>
      </c>
      <c r="AQ10" s="97">
        <f>'[1]440123Exp'!CO$267</f>
        <v>0</v>
      </c>
      <c r="AR10" s="97">
        <f>'[1]440123Exp'!CP$267</f>
        <v>0</v>
      </c>
      <c r="AS10" s="97">
        <f>'[1]440123Exp'!CQ$267</f>
        <v>0</v>
      </c>
      <c r="AT10" s="97">
        <f>'[1]440123Exp'!CR$267</f>
        <v>0</v>
      </c>
      <c r="AU10" s="97">
        <f>'[1]440123Exp'!CS$267</f>
        <v>0</v>
      </c>
      <c r="AV10" s="97">
        <f>'[1]440123Exp'!CT$267</f>
        <v>0</v>
      </c>
      <c r="AW10" s="97">
        <f>'[1]440123Exp'!CU$267</f>
        <v>0</v>
      </c>
      <c r="AX10" s="97">
        <f>'[1]440123Exp'!CV$267</f>
        <v>0</v>
      </c>
      <c r="AY10" s="97">
        <f>'[1]440123Exp'!CW$267</f>
        <v>0</v>
      </c>
      <c r="AZ10" s="97">
        <f>'[1]440123Exp'!CX$267</f>
        <v>0</v>
      </c>
      <c r="BA10" s="97">
        <f>'[1]440123Exp'!CY$267</f>
        <v>0</v>
      </c>
      <c r="BB10" s="97">
        <f>'[1]440123Exp'!CZ$267</f>
        <v>0</v>
      </c>
      <c r="BC10" s="97">
        <f>'[1]440123Exp'!DA$267</f>
        <v>0</v>
      </c>
      <c r="BD10" s="140"/>
    </row>
    <row r="11" spans="1:56">
      <c r="B11" s="5" t="s">
        <v>24</v>
      </c>
      <c r="C11" s="53">
        <f>1/$A$1*'[1]440123Exp'!BC$116</f>
        <v>8.3227999999999996E-2</v>
      </c>
      <c r="D11" s="25">
        <f>1/$A$1*'[1]440123Exp'!BC$116</f>
        <v>8.3227999999999996E-2</v>
      </c>
      <c r="E11" s="25">
        <f>1/$A$1*'[1]440123Exp'!BD$116</f>
        <v>4.8901E-2</v>
      </c>
      <c r="F11" s="25">
        <f>1/$A$1*'[1]440123Exp'!BE$116</f>
        <v>4.1035000000000002E-2</v>
      </c>
      <c r="G11" s="25">
        <f>1/$A$1*'[1]440123Exp'!BF$116</f>
        <v>4.0127000000000003E-2</v>
      </c>
      <c r="H11" s="25">
        <f>1/$A$1*'[1]440123Exp'!BG$116</f>
        <v>4.4886999999999996E-2</v>
      </c>
      <c r="I11" s="25">
        <f>1/$A$1*'[1]440123Exp'!BH$116</f>
        <v>2.9461000000000001E-2</v>
      </c>
      <c r="J11" s="25">
        <f>1/$A$1*'[1]440123Exp'!BI$116</f>
        <v>3.2937000000000001E-2</v>
      </c>
      <c r="K11" s="25">
        <f>1/$A$1*'[1]440123Exp'!BJ$116</f>
        <v>1.2462000000000001E-2</v>
      </c>
      <c r="L11" s="25">
        <f>1/$A$1*'[1]440123Exp'!BK$116</f>
        <v>3.2953000000000003E-2</v>
      </c>
      <c r="M11" s="25">
        <f>1/$A$1*'[1]440123Exp'!BL$116</f>
        <v>1.5422999999999999E-2</v>
      </c>
      <c r="N11" s="25">
        <f>1/$A$1*'[1]440123Exp'!BM$116</f>
        <v>1.0459999999999999E-2</v>
      </c>
      <c r="O11" s="25">
        <f>1/$A$1*'[1]440123Exp'!BN$116</f>
        <v>5.5399999999999998E-3</v>
      </c>
      <c r="P11" s="25">
        <f>1/$A$1*'[1]440123Exp'!BO$116</f>
        <v>0</v>
      </c>
      <c r="Q11" s="25">
        <f>1/$A$1*'[1]440123Exp'!BP$116</f>
        <v>0</v>
      </c>
      <c r="R11" s="25">
        <f>1/$A$1*'[1]440123Exp'!BQ$116</f>
        <v>0</v>
      </c>
      <c r="S11" s="25">
        <f>1/$A$1*'[1]440123Exp'!BR$116</f>
        <v>0</v>
      </c>
      <c r="T11" s="139">
        <f>1/$A$1*'[1]440123Exp'!BS$116</f>
        <v>0</v>
      </c>
      <c r="U11" s="25">
        <f>1/$A$1*'[1]440123Exp'!BT$116</f>
        <v>0</v>
      </c>
      <c r="V11" s="25">
        <f>1/$A$1*'[1]440123Exp'!BU$116</f>
        <v>0</v>
      </c>
      <c r="W11" s="25">
        <f>1/$A$1*'[1]440123Exp'!BV$116</f>
        <v>0</v>
      </c>
      <c r="X11" s="25">
        <f>1/$A$1*'[1]440123Exp'!BW$116</f>
        <v>0</v>
      </c>
      <c r="Y11" s="25">
        <f>1/$A$1*'[1]440123Exp'!BX$116</f>
        <v>0</v>
      </c>
      <c r="Z11" s="25">
        <f>1/$A$1*'[1]440123Exp'!BY$116</f>
        <v>0</v>
      </c>
      <c r="AA11" s="25">
        <f>1/$A$1*'[1]440123Exp'!BZ$116</f>
        <v>0</v>
      </c>
      <c r="AB11" s="25">
        <f>1/$A$1*'[1]440123Exp'!CA$116</f>
        <v>0</v>
      </c>
      <c r="AC11" s="4"/>
      <c r="AD11" s="100">
        <f>'[1]440123Exp'!CB$116</f>
        <v>5.8858616024762043</v>
      </c>
      <c r="AE11" s="21">
        <f>'[1]440123Exp'!CC$116</f>
        <v>9.1660556128082433</v>
      </c>
      <c r="AF11" s="21">
        <f>'[1]440123Exp'!CD$116</f>
        <v>6.5159577164153824</v>
      </c>
      <c r="AG11" s="21">
        <f>'[1]440123Exp'!CE$116</f>
        <v>7.1938343132014966</v>
      </c>
      <c r="AH11" s="21">
        <f>'[1]440123Exp'!CF$116</f>
        <v>7.4126595388277297</v>
      </c>
      <c r="AI11" s="21">
        <f>'[1]440123Exp'!CG$116</f>
        <v>7.298162420168067</v>
      </c>
      <c r="AJ11" s="21">
        <f>'[1]440123Exp'!CH$116</f>
        <v>5.2001720476647026</v>
      </c>
      <c r="AK11" s="21">
        <f>'[1]440123Exp'!CI$116</f>
        <v>5.6169081953488362</v>
      </c>
      <c r="AL11" s="21">
        <f>'[1]440123Exp'!CJ$116</f>
        <v>2.5761720459166941</v>
      </c>
      <c r="AM11" s="21">
        <f>'[1]440123Exp'!CK$116</f>
        <v>6.8478109436857446</v>
      </c>
      <c r="AN11" s="21">
        <f>'[1]440123Exp'!CL$116</f>
        <v>3.2971663696797089</v>
      </c>
      <c r="AO11" s="21">
        <f>'[1]440123Exp'!CM$116</f>
        <v>2.2244214954060162</v>
      </c>
      <c r="AP11" s="21">
        <f>'[1]440123Exp'!CN$116</f>
        <v>1.1355469020991056</v>
      </c>
      <c r="AQ11" s="21">
        <f>'[1]440123Exp'!CO$116</f>
        <v>0</v>
      </c>
      <c r="AR11" s="21">
        <f>'[1]440123Exp'!CP$116</f>
        <v>0</v>
      </c>
      <c r="AS11" s="21">
        <f>'[1]440123Exp'!CQ$116</f>
        <v>0</v>
      </c>
      <c r="AT11" s="21">
        <f>'[1]440123Exp'!CR$116</f>
        <v>0</v>
      </c>
      <c r="AU11" s="138">
        <f>'[1]440123Exp'!CS$116</f>
        <v>0</v>
      </c>
      <c r="AV11" s="21">
        <f>'[1]440123Exp'!CT$116</f>
        <v>0</v>
      </c>
      <c r="AW11" s="21">
        <f>'[1]440123Exp'!CU$116</f>
        <v>0</v>
      </c>
      <c r="AX11" s="21">
        <f>'[1]440123Exp'!CV$116</f>
        <v>0</v>
      </c>
      <c r="AY11" s="21">
        <f>'[1]440123Exp'!CW$116</f>
        <v>0</v>
      </c>
      <c r="AZ11" s="21">
        <f>'[1]440123Exp'!CX$116</f>
        <v>0</v>
      </c>
      <c r="BA11" s="21">
        <f>'[1]440123Exp'!CY$116</f>
        <v>0</v>
      </c>
      <c r="BB11" s="21">
        <f>'[1]440123Exp'!CZ$116</f>
        <v>0</v>
      </c>
      <c r="BC11" s="21">
        <f>'[1]440123Exp'!DA$116</f>
        <v>0</v>
      </c>
      <c r="BD11" s="140"/>
    </row>
    <row r="12" spans="1:56">
      <c r="B12" s="9" t="s">
        <v>18</v>
      </c>
      <c r="C12" s="54">
        <f t="shared" ref="C12:AB12" si="2">SUM(C10:C10)-SUM(C11:C11)</f>
        <v>0</v>
      </c>
      <c r="D12" s="39">
        <f t="shared" si="2"/>
        <v>0</v>
      </c>
      <c r="E12" s="39">
        <f t="shared" si="2"/>
        <v>0</v>
      </c>
      <c r="F12" s="39">
        <f t="shared" si="2"/>
        <v>0</v>
      </c>
      <c r="G12" s="39">
        <f t="shared" si="2"/>
        <v>0</v>
      </c>
      <c r="H12" s="39">
        <f t="shared" si="2"/>
        <v>0</v>
      </c>
      <c r="I12" s="39">
        <f t="shared" si="2"/>
        <v>3.3600000000008623E-7</v>
      </c>
      <c r="J12" s="39">
        <f t="shared" si="2"/>
        <v>0</v>
      </c>
      <c r="K12" s="39">
        <f t="shared" si="2"/>
        <v>0</v>
      </c>
      <c r="L12" s="39">
        <f t="shared" si="2"/>
        <v>0</v>
      </c>
      <c r="M12" s="39">
        <f t="shared" si="2"/>
        <v>1.9999999999881224E-8</v>
      </c>
      <c r="N12" s="39">
        <f t="shared" si="2"/>
        <v>7.3639999999999817E-5</v>
      </c>
      <c r="O12" s="39">
        <f t="shared" si="2"/>
        <v>8.9722000000000413E-5</v>
      </c>
      <c r="P12" s="39">
        <f t="shared" si="2"/>
        <v>0</v>
      </c>
      <c r="Q12" s="39">
        <f t="shared" si="2"/>
        <v>0</v>
      </c>
      <c r="R12" s="39">
        <f t="shared" si="2"/>
        <v>0</v>
      </c>
      <c r="S12" s="39">
        <f t="shared" si="2"/>
        <v>0</v>
      </c>
      <c r="T12" s="29">
        <f t="shared" si="2"/>
        <v>0</v>
      </c>
      <c r="U12" s="39">
        <f t="shared" si="2"/>
        <v>0</v>
      </c>
      <c r="V12" s="39">
        <f t="shared" si="2"/>
        <v>0</v>
      </c>
      <c r="W12" s="39">
        <f t="shared" si="2"/>
        <v>0</v>
      </c>
      <c r="X12" s="39">
        <f t="shared" si="2"/>
        <v>0</v>
      </c>
      <c r="Y12" s="39">
        <f t="shared" si="2"/>
        <v>0</v>
      </c>
      <c r="Z12" s="39">
        <f t="shared" si="2"/>
        <v>0</v>
      </c>
      <c r="AA12" s="39">
        <f t="shared" si="2"/>
        <v>0</v>
      </c>
      <c r="AB12" s="39">
        <f t="shared" si="2"/>
        <v>0</v>
      </c>
      <c r="AC12" s="4"/>
      <c r="AD12" s="101">
        <f t="shared" ref="AD12:BC12" si="3">SUM(AD10:AD10)-SUM(AD11:AD11)</f>
        <v>0</v>
      </c>
      <c r="AE12" s="102">
        <f t="shared" si="3"/>
        <v>0</v>
      </c>
      <c r="AF12" s="102">
        <f t="shared" si="3"/>
        <v>0</v>
      </c>
      <c r="AG12" s="102">
        <f t="shared" si="3"/>
        <v>0</v>
      </c>
      <c r="AH12" s="102">
        <f t="shared" si="3"/>
        <v>0</v>
      </c>
      <c r="AI12" s="102">
        <f t="shared" si="3"/>
        <v>0</v>
      </c>
      <c r="AJ12" s="102">
        <f t="shared" si="3"/>
        <v>6.1359999999996973E-3</v>
      </c>
      <c r="AK12" s="102">
        <f t="shared" si="3"/>
        <v>0</v>
      </c>
      <c r="AL12" s="102">
        <f t="shared" si="3"/>
        <v>0</v>
      </c>
      <c r="AM12" s="102">
        <f t="shared" si="3"/>
        <v>0</v>
      </c>
      <c r="AN12" s="102">
        <f t="shared" si="3"/>
        <v>0</v>
      </c>
      <c r="AO12" s="102">
        <f t="shared" si="3"/>
        <v>8.1408999999999843E-2</v>
      </c>
      <c r="AP12" s="102">
        <f t="shared" si="3"/>
        <v>0.14151099999999994</v>
      </c>
      <c r="AQ12" s="102">
        <f t="shared" si="3"/>
        <v>0</v>
      </c>
      <c r="AR12" s="102">
        <f t="shared" si="3"/>
        <v>0</v>
      </c>
      <c r="AS12" s="102">
        <f t="shared" si="3"/>
        <v>0</v>
      </c>
      <c r="AT12" s="102">
        <f t="shared" si="3"/>
        <v>0</v>
      </c>
      <c r="AU12" s="27">
        <f t="shared" si="3"/>
        <v>0</v>
      </c>
      <c r="AV12" s="102">
        <f t="shared" si="3"/>
        <v>0</v>
      </c>
      <c r="AW12" s="102">
        <f t="shared" si="3"/>
        <v>0</v>
      </c>
      <c r="AX12" s="102">
        <f t="shared" si="3"/>
        <v>0</v>
      </c>
      <c r="AY12" s="102">
        <f t="shared" si="3"/>
        <v>0</v>
      </c>
      <c r="AZ12" s="102">
        <f t="shared" si="3"/>
        <v>0</v>
      </c>
      <c r="BA12" s="102">
        <f t="shared" si="3"/>
        <v>0</v>
      </c>
      <c r="BB12" s="102">
        <f t="shared" si="3"/>
        <v>0</v>
      </c>
      <c r="BC12" s="102">
        <f t="shared" si="3"/>
        <v>0</v>
      </c>
      <c r="BD12" s="140"/>
    </row>
    <row r="13" spans="1:56" ht="17.149999999999999" customHeight="1">
      <c r="B13" s="68" t="s">
        <v>92</v>
      </c>
      <c r="C13" s="69">
        <f>1/$A$1*'[1]440123Exp'!BC$264</f>
        <v>0</v>
      </c>
      <c r="D13" s="70">
        <f>1/$A$1*'[1]440123Exp'!BC$264</f>
        <v>0</v>
      </c>
      <c r="E13" s="70">
        <f>1/$A$1*'[1]440123Exp'!BD$264</f>
        <v>0</v>
      </c>
      <c r="F13" s="70">
        <f>1/$A$1*'[1]440123Exp'!BE$264</f>
        <v>0</v>
      </c>
      <c r="G13" s="70">
        <f>1/$A$1*'[1]440123Exp'!BF$264</f>
        <v>0</v>
      </c>
      <c r="H13" s="70">
        <f>1/$A$1*'[1]440123Exp'!BG$264</f>
        <v>0</v>
      </c>
      <c r="I13" s="70">
        <f>1/$A$1*'[1]440123Exp'!BH$264</f>
        <v>0</v>
      </c>
      <c r="J13" s="70">
        <f>1/$A$1*'[1]440123Exp'!BI$264</f>
        <v>0</v>
      </c>
      <c r="K13" s="70">
        <f>1/$A$1*'[1]440123Exp'!BJ$264</f>
        <v>0</v>
      </c>
      <c r="L13" s="70">
        <f>1/$A$1*'[1]440123Exp'!BK$264</f>
        <v>0</v>
      </c>
      <c r="M13" s="70">
        <f>1/$A$1*'[1]440123Exp'!BL$264</f>
        <v>0</v>
      </c>
      <c r="N13" s="70">
        <f>1/$A$1*'[1]440123Exp'!BM$264</f>
        <v>0</v>
      </c>
      <c r="O13" s="70">
        <f>1/$A$1*'[1]440123Exp'!BN$264</f>
        <v>0</v>
      </c>
      <c r="P13" s="70">
        <f>1/$A$1*'[1]440123Exp'!BO$264</f>
        <v>0</v>
      </c>
      <c r="Q13" s="70">
        <f>1/$A$1*'[1]440123Exp'!BP$264</f>
        <v>0</v>
      </c>
      <c r="R13" s="70">
        <f>1/$A$1*'[1]440123Exp'!BQ$264</f>
        <v>0</v>
      </c>
      <c r="S13" s="70">
        <f>1/$A$1*'[1]440123Exp'!BR$264</f>
        <v>0</v>
      </c>
      <c r="T13" s="70">
        <f>1/$A$1*'[1]440123Exp'!BS$264</f>
        <v>0</v>
      </c>
      <c r="U13" s="70">
        <f>1/$A$1*'[1]440123Exp'!BT$264</f>
        <v>0</v>
      </c>
      <c r="V13" s="70">
        <f>1/$A$1*'[1]440123Exp'!BU$264</f>
        <v>0</v>
      </c>
      <c r="W13" s="70">
        <f>1/$A$1*'[1]440123Exp'!BV$264</f>
        <v>0</v>
      </c>
      <c r="X13" s="70">
        <f>1/$A$1*'[1]440123Exp'!BW$264</f>
        <v>0</v>
      </c>
      <c r="Y13" s="70">
        <f>1/$A$1*'[1]440123Exp'!BX$264</f>
        <v>0</v>
      </c>
      <c r="Z13" s="70">
        <f>1/$A$1*'[1]440123Exp'!BY$264</f>
        <v>0</v>
      </c>
      <c r="AA13" s="70">
        <f>1/$A$1*'[1]440123Exp'!BZ$264</f>
        <v>0</v>
      </c>
      <c r="AB13" s="70">
        <f>1/$A$1*'[1]440123Exp'!CA$264</f>
        <v>0</v>
      </c>
      <c r="AC13" s="71"/>
      <c r="AD13" s="103">
        <f>'[1]440123Exp'!CB$264</f>
        <v>0</v>
      </c>
      <c r="AE13" s="104">
        <f>'[1]440123Exp'!CC$264</f>
        <v>0</v>
      </c>
      <c r="AF13" s="104">
        <f>'[1]440123Exp'!CD$264</f>
        <v>0</v>
      </c>
      <c r="AG13" s="104">
        <f>'[1]440123Exp'!CE$264</f>
        <v>0</v>
      </c>
      <c r="AH13" s="104">
        <f>'[1]440123Exp'!CF$264</f>
        <v>0</v>
      </c>
      <c r="AI13" s="104">
        <f>'[1]440123Exp'!CG$264</f>
        <v>0</v>
      </c>
      <c r="AJ13" s="104">
        <f>'[1]440123Exp'!CH$264</f>
        <v>0</v>
      </c>
      <c r="AK13" s="104">
        <f>'[1]440123Exp'!CI$264</f>
        <v>0</v>
      </c>
      <c r="AL13" s="104">
        <f>'[1]440123Exp'!CJ$264</f>
        <v>0</v>
      </c>
      <c r="AM13" s="104">
        <f>'[1]440123Exp'!CK$264</f>
        <v>0</v>
      </c>
      <c r="AN13" s="104">
        <f>'[1]440123Exp'!CL$264</f>
        <v>0</v>
      </c>
      <c r="AO13" s="104">
        <f>'[1]440123Exp'!CM$264</f>
        <v>0</v>
      </c>
      <c r="AP13" s="104">
        <f>'[1]440123Exp'!CN$264</f>
        <v>0</v>
      </c>
      <c r="AQ13" s="104">
        <f>'[1]440123Exp'!CO$264</f>
        <v>0</v>
      </c>
      <c r="AR13" s="104">
        <f>'[1]440123Exp'!CP$264</f>
        <v>0</v>
      </c>
      <c r="AS13" s="104">
        <f>'[1]440123Exp'!CQ$264</f>
        <v>0</v>
      </c>
      <c r="AT13" s="104">
        <f>'[1]440123Exp'!CR$264</f>
        <v>0</v>
      </c>
      <c r="AU13" s="104">
        <f>'[1]440123Exp'!CS$264</f>
        <v>0</v>
      </c>
      <c r="AV13" s="104">
        <f>'[1]440123Exp'!CT$264</f>
        <v>0</v>
      </c>
      <c r="AW13" s="104">
        <f>'[1]440123Exp'!CU$264</f>
        <v>0</v>
      </c>
      <c r="AX13" s="104">
        <f>'[1]440123Exp'!CV$264</f>
        <v>0</v>
      </c>
      <c r="AY13" s="104">
        <f>'[1]440123Exp'!CW$264</f>
        <v>0</v>
      </c>
      <c r="AZ13" s="104">
        <f>'[1]440123Exp'!CX$264</f>
        <v>0</v>
      </c>
      <c r="BA13" s="104">
        <f>'[1]440123Exp'!CY$264</f>
        <v>0</v>
      </c>
      <c r="BB13" s="104">
        <f>'[1]440123Exp'!CZ$264</f>
        <v>0</v>
      </c>
      <c r="BC13" s="104">
        <f>'[1]440123Exp'!DA$264</f>
        <v>0</v>
      </c>
      <c r="BD13" s="140"/>
    </row>
    <row r="14" spans="1:56" ht="17.149999999999999" customHeight="1" thickBot="1">
      <c r="B14" s="87" t="s">
        <v>58</v>
      </c>
      <c r="C14" s="88">
        <f t="shared" ref="C14:AB14" si="4">C6-SUM(C7,C8,C9,C10,C13)</f>
        <v>0</v>
      </c>
      <c r="D14" s="89">
        <f t="shared" si="4"/>
        <v>0</v>
      </c>
      <c r="E14" s="89">
        <f t="shared" si="4"/>
        <v>0</v>
      </c>
      <c r="F14" s="89">
        <f t="shared" si="4"/>
        <v>0</v>
      </c>
      <c r="G14" s="89">
        <f t="shared" si="4"/>
        <v>0</v>
      </c>
      <c r="H14" s="89">
        <f t="shared" si="4"/>
        <v>0</v>
      </c>
      <c r="I14" s="89">
        <f t="shared" si="4"/>
        <v>0</v>
      </c>
      <c r="J14" s="89">
        <f t="shared" si="4"/>
        <v>0</v>
      </c>
      <c r="K14" s="89">
        <f t="shared" si="4"/>
        <v>0</v>
      </c>
      <c r="L14" s="89">
        <f t="shared" si="4"/>
        <v>0</v>
      </c>
      <c r="M14" s="89">
        <f t="shared" si="4"/>
        <v>0</v>
      </c>
      <c r="N14" s="89">
        <f t="shared" si="4"/>
        <v>0</v>
      </c>
      <c r="O14" s="89">
        <f t="shared" si="4"/>
        <v>0</v>
      </c>
      <c r="P14" s="89">
        <f t="shared" si="4"/>
        <v>0</v>
      </c>
      <c r="Q14" s="89">
        <f t="shared" si="4"/>
        <v>0</v>
      </c>
      <c r="R14" s="89">
        <f t="shared" si="4"/>
        <v>0</v>
      </c>
      <c r="S14" s="89">
        <f t="shared" si="4"/>
        <v>0</v>
      </c>
      <c r="T14" s="89">
        <f t="shared" si="4"/>
        <v>0</v>
      </c>
      <c r="U14" s="89">
        <f t="shared" si="4"/>
        <v>0</v>
      </c>
      <c r="V14" s="89">
        <f t="shared" si="4"/>
        <v>0</v>
      </c>
      <c r="W14" s="89">
        <f t="shared" si="4"/>
        <v>0</v>
      </c>
      <c r="X14" s="89">
        <f t="shared" si="4"/>
        <v>0</v>
      </c>
      <c r="Y14" s="89">
        <f t="shared" si="4"/>
        <v>0</v>
      </c>
      <c r="Z14" s="89">
        <f t="shared" si="4"/>
        <v>0</v>
      </c>
      <c r="AA14" s="89">
        <f t="shared" si="4"/>
        <v>0</v>
      </c>
      <c r="AB14" s="89">
        <f t="shared" si="4"/>
        <v>0</v>
      </c>
      <c r="AC14" s="44"/>
      <c r="AD14" s="108">
        <f t="shared" ref="AD14:BC14" si="5">AD6-SUM(AD7,AD8,AD9,AD10,AD13)</f>
        <v>0</v>
      </c>
      <c r="AE14" s="109">
        <f t="shared" si="5"/>
        <v>0</v>
      </c>
      <c r="AF14" s="109">
        <f t="shared" si="5"/>
        <v>0</v>
      </c>
      <c r="AG14" s="109">
        <f t="shared" si="5"/>
        <v>0</v>
      </c>
      <c r="AH14" s="109">
        <f t="shared" si="5"/>
        <v>0</v>
      </c>
      <c r="AI14" s="109">
        <f t="shared" si="5"/>
        <v>0</v>
      </c>
      <c r="AJ14" s="109">
        <f t="shared" si="5"/>
        <v>0</v>
      </c>
      <c r="AK14" s="109">
        <f t="shared" si="5"/>
        <v>0</v>
      </c>
      <c r="AL14" s="109">
        <f t="shared" si="5"/>
        <v>0</v>
      </c>
      <c r="AM14" s="109">
        <f t="shared" si="5"/>
        <v>0</v>
      </c>
      <c r="AN14" s="109">
        <f t="shared" si="5"/>
        <v>0</v>
      </c>
      <c r="AO14" s="109">
        <f t="shared" si="5"/>
        <v>0</v>
      </c>
      <c r="AP14" s="109">
        <f t="shared" si="5"/>
        <v>0</v>
      </c>
      <c r="AQ14" s="109">
        <f t="shared" si="5"/>
        <v>0</v>
      </c>
      <c r="AR14" s="109">
        <f t="shared" si="5"/>
        <v>0</v>
      </c>
      <c r="AS14" s="109">
        <f t="shared" si="5"/>
        <v>0</v>
      </c>
      <c r="AT14" s="109">
        <f t="shared" si="5"/>
        <v>0</v>
      </c>
      <c r="AU14" s="109">
        <f t="shared" si="5"/>
        <v>0</v>
      </c>
      <c r="AV14" s="109">
        <f t="shared" si="5"/>
        <v>0</v>
      </c>
      <c r="AW14" s="109">
        <f t="shared" si="5"/>
        <v>0</v>
      </c>
      <c r="AX14" s="109">
        <f t="shared" si="5"/>
        <v>0</v>
      </c>
      <c r="AY14" s="109">
        <f t="shared" si="5"/>
        <v>0</v>
      </c>
      <c r="AZ14" s="109">
        <f t="shared" si="5"/>
        <v>0</v>
      </c>
      <c r="BA14" s="109">
        <f t="shared" si="5"/>
        <v>0</v>
      </c>
      <c r="BB14" s="109">
        <f t="shared" si="5"/>
        <v>0</v>
      </c>
      <c r="BC14" s="109">
        <f t="shared" si="5"/>
        <v>0</v>
      </c>
      <c r="BD14" s="140"/>
    </row>
    <row r="15" spans="1:56" ht="13" thickTop="1">
      <c r="AD15" s="66"/>
      <c r="AE15" s="66"/>
      <c r="AF15" s="66"/>
      <c r="AG15" s="66"/>
      <c r="AH15" s="66"/>
      <c r="AI15" s="66"/>
      <c r="AJ15" s="66"/>
      <c r="AK15" s="66"/>
      <c r="AL15" s="66"/>
      <c r="AM15" s="66"/>
      <c r="AN15" s="66"/>
      <c r="AO15" s="66"/>
      <c r="AP15" s="66"/>
      <c r="AQ15" s="66"/>
      <c r="AR15" s="66"/>
      <c r="AS15" s="66"/>
      <c r="AT15" s="66"/>
      <c r="AU15" s="168"/>
      <c r="AV15" s="66"/>
      <c r="AW15" s="66"/>
      <c r="AX15" s="66"/>
      <c r="AY15" s="66"/>
      <c r="AZ15" s="66"/>
      <c r="BA15" s="66"/>
      <c r="BB15" s="66"/>
      <c r="BC15" s="66"/>
    </row>
    <row r="16" spans="1:56">
      <c r="AD16" s="66"/>
      <c r="AE16" s="66"/>
      <c r="AF16" s="66"/>
      <c r="AG16" s="66"/>
      <c r="AH16" s="66"/>
      <c r="AI16" s="66"/>
      <c r="AJ16" s="66"/>
      <c r="AK16" s="66"/>
      <c r="AL16" s="66"/>
      <c r="AM16" s="66"/>
      <c r="AN16" s="66"/>
      <c r="AO16" s="66"/>
      <c r="AP16" s="66"/>
      <c r="AQ16" s="66"/>
      <c r="AR16" s="66"/>
      <c r="AS16" s="66"/>
      <c r="AT16" s="66"/>
      <c r="AU16" s="168"/>
      <c r="AV16" s="66"/>
      <c r="AW16" s="66"/>
      <c r="AX16" s="66"/>
      <c r="AY16" s="66"/>
      <c r="AZ16" s="66"/>
      <c r="BA16" s="66"/>
      <c r="BB16" s="66"/>
      <c r="BC16" s="66"/>
    </row>
    <row r="17" spans="19:55">
      <c r="AD17" s="66"/>
      <c r="AE17" s="66"/>
      <c r="AF17" s="66"/>
      <c r="AG17" s="66"/>
      <c r="AH17" s="66"/>
      <c r="AI17" s="66"/>
      <c r="AJ17" s="66"/>
      <c r="AK17" s="66"/>
      <c r="AL17" s="66"/>
      <c r="AM17" s="66"/>
      <c r="AN17" s="66"/>
      <c r="AO17" s="66"/>
      <c r="AP17" s="66"/>
      <c r="AQ17" s="66"/>
      <c r="AR17" s="66"/>
      <c r="AS17" s="66"/>
      <c r="AT17" s="66"/>
      <c r="AU17" s="168"/>
      <c r="AV17" s="66"/>
      <c r="AW17" s="66"/>
      <c r="AX17" s="66"/>
      <c r="AY17" s="66"/>
      <c r="AZ17" s="66"/>
      <c r="BA17" s="66"/>
      <c r="BB17" s="66"/>
      <c r="BC17" s="66"/>
    </row>
    <row r="18" spans="19:55">
      <c r="AD18" s="66"/>
      <c r="AE18" s="66"/>
      <c r="AF18" s="66"/>
      <c r="AG18" s="66"/>
      <c r="AH18" s="66"/>
      <c r="AI18" s="66"/>
      <c r="AJ18" s="66"/>
      <c r="AK18" s="66"/>
      <c r="AL18" s="66"/>
      <c r="AM18" s="66"/>
      <c r="AN18" s="66"/>
      <c r="AO18" s="66"/>
      <c r="AP18" s="66"/>
      <c r="AQ18" s="66"/>
      <c r="AR18" s="66"/>
      <c r="AS18" s="66"/>
      <c r="AT18" s="66"/>
      <c r="AU18" s="168"/>
      <c r="AV18" s="66"/>
      <c r="AW18" s="66"/>
      <c r="AX18" s="66"/>
      <c r="AY18" s="66"/>
      <c r="AZ18" s="66"/>
      <c r="BA18" s="66"/>
      <c r="BB18" s="66"/>
      <c r="BC18" s="66"/>
    </row>
    <row r="19" spans="19:55">
      <c r="S19" s="2"/>
      <c r="U19" s="166"/>
      <c r="AD19" s="66"/>
      <c r="AE19" s="66"/>
      <c r="AF19" s="66"/>
      <c r="AG19" s="66"/>
      <c r="AH19" s="66"/>
      <c r="AI19" s="66"/>
      <c r="AJ19" s="66"/>
      <c r="AK19" s="66"/>
      <c r="AL19" s="66"/>
      <c r="AM19" s="66"/>
      <c r="AN19" s="66"/>
      <c r="AO19" s="66"/>
      <c r="AP19" s="66"/>
      <c r="AQ19" s="66"/>
      <c r="AR19" s="66"/>
      <c r="AS19" s="66"/>
      <c r="AT19" s="66"/>
      <c r="AU19" s="168"/>
      <c r="AV19" s="173"/>
      <c r="AW19" s="66"/>
      <c r="AX19" s="66"/>
      <c r="AY19" s="66"/>
      <c r="AZ19" s="66"/>
      <c r="BA19" s="66"/>
      <c r="BB19" s="66"/>
      <c r="BC19" s="66"/>
    </row>
    <row r="20" spans="19:55">
      <c r="AD20" s="66"/>
      <c r="AE20" s="66"/>
      <c r="AF20" s="66"/>
      <c r="AG20" s="66"/>
      <c r="AH20" s="66"/>
      <c r="AI20" s="66"/>
      <c r="AJ20" s="66"/>
      <c r="AK20" s="66"/>
      <c r="AL20" s="66"/>
      <c r="AM20" s="66"/>
      <c r="AN20" s="66"/>
      <c r="AO20" s="66"/>
      <c r="AP20" s="66"/>
      <c r="AQ20" s="66"/>
      <c r="AR20" s="66"/>
      <c r="AS20" s="66"/>
      <c r="AT20" s="66"/>
      <c r="AU20" s="168"/>
      <c r="AV20" s="66"/>
      <c r="AW20" s="66"/>
      <c r="AX20" s="66"/>
      <c r="AY20" s="66"/>
      <c r="AZ20" s="66"/>
      <c r="BA20" s="66"/>
      <c r="BB20" s="66"/>
      <c r="BC20" s="66"/>
    </row>
    <row r="21" spans="19:55">
      <c r="AD21" s="66"/>
      <c r="AE21" s="66"/>
      <c r="AF21" s="66"/>
      <c r="AG21" s="66"/>
      <c r="AH21" s="66"/>
      <c r="AI21" s="66"/>
      <c r="AJ21" s="66"/>
      <c r="AK21" s="66"/>
      <c r="AL21" s="66"/>
      <c r="AM21" s="66"/>
      <c r="AN21" s="66"/>
      <c r="AO21" s="66"/>
      <c r="AP21" s="66"/>
      <c r="AQ21" s="66"/>
      <c r="AR21" s="66"/>
      <c r="AS21" s="66"/>
      <c r="AT21" s="66"/>
      <c r="AU21" s="168"/>
      <c r="AV21" s="66"/>
      <c r="AW21" s="66"/>
      <c r="AX21" s="66"/>
      <c r="AY21" s="66"/>
      <c r="AZ21" s="66"/>
      <c r="BA21" s="66"/>
      <c r="BB21" s="66"/>
      <c r="BC21" s="66"/>
    </row>
    <row r="22" spans="19:55">
      <c r="AD22" s="107"/>
      <c r="AE22" s="107"/>
      <c r="AF22" s="107"/>
      <c r="AG22" s="107"/>
      <c r="AH22" s="107"/>
      <c r="AI22" s="107"/>
      <c r="AJ22" s="107"/>
      <c r="AK22" s="107"/>
      <c r="AL22" s="107"/>
      <c r="AM22" s="107"/>
      <c r="AN22" s="107"/>
      <c r="AO22" s="107"/>
      <c r="AP22" s="107"/>
      <c r="AQ22" s="107"/>
      <c r="AR22" s="107"/>
      <c r="AS22" s="107"/>
      <c r="AT22" s="107"/>
      <c r="AU22" s="169"/>
      <c r="AV22" s="107"/>
      <c r="AW22" s="107"/>
      <c r="AX22" s="107"/>
      <c r="AY22" s="107"/>
      <c r="AZ22" s="107"/>
      <c r="BA22" s="107"/>
      <c r="BB22" s="107"/>
      <c r="BC22" s="107"/>
    </row>
    <row r="23" spans="19:55">
      <c r="AD23" s="107"/>
      <c r="AE23" s="107"/>
      <c r="AF23" s="107"/>
      <c r="AG23" s="107"/>
      <c r="AH23" s="107"/>
      <c r="AI23" s="107"/>
      <c r="AJ23" s="107"/>
      <c r="AK23" s="107"/>
      <c r="AL23" s="107"/>
      <c r="AM23" s="107"/>
      <c r="AN23" s="107"/>
      <c r="AO23" s="107"/>
      <c r="AP23" s="107"/>
      <c r="AQ23" s="107"/>
      <c r="AR23" s="107"/>
      <c r="AS23" s="107"/>
      <c r="AT23" s="107"/>
      <c r="AU23" s="169"/>
      <c r="AV23" s="107"/>
      <c r="AW23" s="107"/>
      <c r="AX23" s="107"/>
      <c r="AY23" s="107"/>
      <c r="AZ23" s="107"/>
      <c r="BA23" s="107"/>
      <c r="BB23" s="107"/>
      <c r="BC23" s="107"/>
    </row>
    <row r="24" spans="19:55">
      <c r="AD24" s="107"/>
      <c r="AE24" s="107"/>
      <c r="AF24" s="107"/>
      <c r="AG24" s="107"/>
      <c r="AH24" s="107"/>
      <c r="AI24" s="107"/>
      <c r="AJ24" s="107"/>
      <c r="AK24" s="107"/>
      <c r="AL24" s="107"/>
      <c r="AM24" s="107"/>
      <c r="AN24" s="107"/>
      <c r="AO24" s="107"/>
      <c r="AP24" s="107"/>
      <c r="AQ24" s="107"/>
      <c r="AR24" s="107"/>
      <c r="AS24" s="107"/>
      <c r="AT24" s="107"/>
      <c r="AU24" s="169"/>
      <c r="AV24" s="107"/>
      <c r="AW24" s="107"/>
      <c r="AX24" s="107"/>
      <c r="AY24" s="107"/>
      <c r="AZ24" s="107"/>
      <c r="BA24" s="107"/>
      <c r="BB24" s="107"/>
      <c r="BC24" s="107"/>
    </row>
    <row r="25" spans="19:55">
      <c r="AD25" s="107"/>
      <c r="AE25" s="107"/>
      <c r="AF25" s="107"/>
      <c r="AG25" s="107"/>
      <c r="AH25" s="107"/>
      <c r="AI25" s="107"/>
      <c r="AJ25" s="107"/>
      <c r="AK25" s="107"/>
      <c r="AL25" s="107"/>
      <c r="AM25" s="107"/>
      <c r="AN25" s="107"/>
      <c r="AO25" s="107"/>
      <c r="AP25" s="107"/>
      <c r="AQ25" s="107"/>
      <c r="AR25" s="107"/>
      <c r="AS25" s="107"/>
      <c r="AT25" s="107"/>
      <c r="AU25" s="169"/>
      <c r="AV25" s="107"/>
      <c r="AW25" s="107"/>
      <c r="AX25" s="107"/>
      <c r="AY25" s="107"/>
      <c r="AZ25" s="107"/>
      <c r="BA25" s="107"/>
      <c r="BB25" s="107"/>
      <c r="BC25" s="107"/>
    </row>
    <row r="26" spans="19:55">
      <c r="AD26" s="107"/>
      <c r="AE26" s="107"/>
      <c r="AF26" s="107"/>
      <c r="AG26" s="107"/>
      <c r="AH26" s="107"/>
      <c r="AI26" s="107"/>
      <c r="AJ26" s="107"/>
      <c r="AK26" s="107"/>
      <c r="AL26" s="107"/>
      <c r="AM26" s="107"/>
      <c r="AN26" s="107"/>
      <c r="AO26" s="107"/>
      <c r="AP26" s="107"/>
      <c r="AQ26" s="107"/>
      <c r="AR26" s="107"/>
      <c r="AS26" s="107"/>
      <c r="AT26" s="107"/>
      <c r="AU26" s="169"/>
      <c r="AV26" s="107"/>
      <c r="AW26" s="107"/>
      <c r="AX26" s="107"/>
      <c r="AY26" s="107"/>
      <c r="AZ26" s="107"/>
      <c r="BA26" s="107"/>
      <c r="BB26" s="107"/>
      <c r="BC26" s="107"/>
    </row>
    <row r="27" spans="19:55">
      <c r="AD27" s="107"/>
      <c r="AE27" s="107"/>
      <c r="AF27" s="107"/>
      <c r="AG27" s="107"/>
      <c r="AH27" s="107"/>
      <c r="AI27" s="107"/>
      <c r="AJ27" s="107"/>
      <c r="AK27" s="107"/>
      <c r="AL27" s="107"/>
      <c r="AM27" s="107"/>
      <c r="AN27" s="107"/>
      <c r="AO27" s="107"/>
      <c r="AP27" s="107"/>
      <c r="AQ27" s="107"/>
      <c r="AR27" s="107"/>
      <c r="AS27" s="107"/>
      <c r="AT27" s="107"/>
      <c r="AU27" s="169"/>
      <c r="AV27" s="107"/>
      <c r="AW27" s="107"/>
      <c r="AX27" s="107"/>
      <c r="AY27" s="107"/>
      <c r="AZ27" s="107"/>
      <c r="BA27" s="107"/>
      <c r="BB27" s="107"/>
      <c r="BC27" s="107"/>
    </row>
    <row r="28" spans="19:55">
      <c r="AD28" s="107"/>
      <c r="AE28" s="107"/>
      <c r="AF28" s="107"/>
      <c r="AG28" s="107"/>
      <c r="AH28" s="107"/>
      <c r="AI28" s="107"/>
      <c r="AJ28" s="107"/>
      <c r="AK28" s="107"/>
      <c r="AL28" s="107"/>
      <c r="AM28" s="107"/>
      <c r="AN28" s="107"/>
      <c r="AO28" s="107"/>
      <c r="AP28" s="107"/>
      <c r="AQ28" s="107"/>
      <c r="AR28" s="107"/>
      <c r="AS28" s="107"/>
      <c r="AT28" s="107"/>
      <c r="AU28" s="169"/>
      <c r="AV28" s="107"/>
      <c r="AW28" s="107"/>
      <c r="AX28" s="107"/>
      <c r="AY28" s="107"/>
      <c r="AZ28" s="107"/>
      <c r="BA28" s="107"/>
      <c r="BB28" s="107"/>
      <c r="BC28" s="107"/>
    </row>
    <row r="29" spans="19:55">
      <c r="AD29"/>
      <c r="AE29"/>
      <c r="AF29"/>
      <c r="AG29"/>
      <c r="AH29"/>
      <c r="AI29"/>
      <c r="AJ29"/>
      <c r="AK29"/>
      <c r="AL29"/>
      <c r="AM29"/>
      <c r="AN29"/>
      <c r="AO29"/>
      <c r="AP29"/>
      <c r="AQ29"/>
      <c r="AR29"/>
      <c r="AS29"/>
      <c r="AT29"/>
      <c r="AU29" s="2"/>
      <c r="AV29"/>
      <c r="AW29"/>
      <c r="AX29"/>
      <c r="AY29"/>
      <c r="AZ29"/>
      <c r="BA29"/>
      <c r="BB29"/>
      <c r="BC29"/>
    </row>
    <row r="30" spans="19:55">
      <c r="AD30" s="107"/>
      <c r="AE30" s="107"/>
      <c r="AF30" s="107"/>
      <c r="AG30" s="107"/>
      <c r="AH30" s="107"/>
      <c r="AI30" s="107"/>
      <c r="AJ30" s="107"/>
      <c r="AK30" s="107"/>
      <c r="AL30" s="107"/>
      <c r="AM30" s="107"/>
      <c r="AN30" s="107"/>
      <c r="AO30" s="107"/>
      <c r="AP30" s="107"/>
      <c r="AQ30" s="107"/>
      <c r="AR30" s="107"/>
      <c r="AS30" s="107"/>
      <c r="AT30" s="107"/>
      <c r="AU30" s="169"/>
      <c r="AV30" s="107"/>
      <c r="AW30" s="107"/>
      <c r="AX30" s="107"/>
      <c r="AY30" s="107"/>
      <c r="AZ30" s="107"/>
      <c r="BA30" s="107"/>
      <c r="BB30" s="107"/>
      <c r="BC30" s="107"/>
    </row>
    <row r="31" spans="19:55">
      <c r="AD31" s="107"/>
      <c r="AE31" s="107"/>
      <c r="AF31" s="107"/>
      <c r="AG31" s="107"/>
      <c r="AH31" s="107"/>
      <c r="AI31" s="107"/>
      <c r="AJ31" s="107"/>
      <c r="AK31" s="107"/>
      <c r="AL31" s="107"/>
      <c r="AM31" s="107"/>
      <c r="AN31" s="107"/>
      <c r="AO31" s="107"/>
      <c r="AP31" s="107"/>
      <c r="AQ31" s="107"/>
      <c r="AR31" s="107"/>
      <c r="AS31" s="107"/>
      <c r="AT31" s="107"/>
      <c r="AU31" s="169"/>
      <c r="AV31" s="107"/>
      <c r="AW31" s="107"/>
      <c r="AX31" s="107"/>
      <c r="AY31" s="107"/>
      <c r="AZ31" s="107"/>
      <c r="BA31" s="107"/>
      <c r="BB31" s="107"/>
      <c r="BC31" s="107"/>
    </row>
    <row r="32" spans="19:55">
      <c r="AD32" s="107"/>
      <c r="AE32" s="107"/>
      <c r="AF32" s="107"/>
      <c r="AG32" s="107"/>
      <c r="AH32" s="107"/>
      <c r="AI32" s="107"/>
      <c r="AJ32" s="107"/>
      <c r="AK32" s="107"/>
      <c r="AL32" s="107"/>
      <c r="AM32" s="107"/>
      <c r="AN32" s="107"/>
      <c r="AO32" s="107"/>
      <c r="AP32" s="107"/>
      <c r="AQ32" s="107"/>
      <c r="AR32" s="107"/>
      <c r="AS32" s="107"/>
      <c r="AT32" s="107"/>
      <c r="AU32" s="169"/>
      <c r="AV32" s="107"/>
      <c r="AW32" s="107"/>
      <c r="AX32" s="107"/>
      <c r="AY32" s="107"/>
      <c r="AZ32" s="107"/>
      <c r="BA32" s="107"/>
      <c r="BB32" s="107"/>
      <c r="BC32" s="107"/>
    </row>
    <row r="33" spans="30:55">
      <c r="AD33" s="107"/>
      <c r="AE33" s="107"/>
      <c r="AF33" s="107"/>
      <c r="AG33" s="107"/>
      <c r="AH33" s="107"/>
      <c r="AI33" s="107"/>
      <c r="AJ33" s="107"/>
      <c r="AK33" s="107"/>
      <c r="AL33" s="107"/>
      <c r="AM33" s="107"/>
      <c r="AN33" s="107"/>
      <c r="AO33" s="107"/>
      <c r="AP33" s="107"/>
      <c r="AQ33" s="107"/>
      <c r="AR33" s="107"/>
      <c r="AS33" s="107"/>
      <c r="AT33" s="107"/>
      <c r="AU33" s="169"/>
      <c r="AV33" s="107"/>
      <c r="AW33" s="107"/>
      <c r="AX33" s="107"/>
      <c r="AY33" s="107"/>
      <c r="AZ33" s="107"/>
      <c r="BA33" s="107"/>
      <c r="BB33" s="107"/>
      <c r="BC33" s="107"/>
    </row>
    <row r="34" spans="30:55">
      <c r="AD34" s="107"/>
      <c r="AE34" s="107"/>
      <c r="AF34" s="107"/>
      <c r="AG34" s="107"/>
      <c r="AH34" s="107"/>
      <c r="AI34" s="107"/>
      <c r="AJ34" s="107"/>
      <c r="AK34" s="107"/>
      <c r="AL34" s="107"/>
      <c r="AM34" s="107"/>
      <c r="AN34" s="107"/>
      <c r="AO34" s="107"/>
      <c r="AP34" s="107"/>
      <c r="AQ34" s="107"/>
      <c r="AR34" s="107"/>
      <c r="AS34" s="107"/>
      <c r="AT34" s="107"/>
      <c r="AU34" s="169"/>
      <c r="AV34" s="107"/>
      <c r="AW34" s="107"/>
      <c r="AX34" s="107"/>
      <c r="AY34" s="107"/>
      <c r="AZ34" s="107"/>
      <c r="BA34" s="107"/>
      <c r="BB34" s="107"/>
      <c r="BC34" s="107"/>
    </row>
    <row r="35" spans="30:55">
      <c r="AD35" s="107"/>
      <c r="AE35" s="107"/>
      <c r="AF35" s="107"/>
      <c r="AG35" s="107"/>
      <c r="AH35" s="107"/>
      <c r="AI35" s="107"/>
      <c r="AJ35" s="107"/>
      <c r="AK35" s="107"/>
      <c r="AL35" s="107"/>
      <c r="AM35" s="107"/>
      <c r="AN35" s="107"/>
      <c r="AO35" s="107"/>
      <c r="AP35" s="107"/>
      <c r="AQ35" s="107"/>
      <c r="AR35" s="107"/>
      <c r="AS35" s="107"/>
      <c r="AT35" s="107"/>
      <c r="AU35" s="169"/>
      <c r="AV35" s="107"/>
      <c r="AW35" s="107"/>
      <c r="AX35" s="107"/>
      <c r="AY35" s="107"/>
      <c r="AZ35" s="107"/>
      <c r="BA35" s="107"/>
      <c r="BB35" s="107"/>
      <c r="BC35" s="107"/>
    </row>
    <row r="36" spans="30:55">
      <c r="AD36" s="107"/>
      <c r="AE36" s="107"/>
      <c r="AF36" s="107"/>
      <c r="AG36" s="107"/>
      <c r="AH36" s="107"/>
      <c r="AI36" s="107"/>
      <c r="AJ36" s="107"/>
      <c r="AK36" s="107"/>
      <c r="AL36" s="107"/>
      <c r="AM36" s="107"/>
      <c r="AN36" s="107"/>
      <c r="AO36" s="107"/>
      <c r="AP36" s="107"/>
      <c r="AQ36" s="107"/>
      <c r="AR36" s="107"/>
      <c r="AS36" s="107"/>
      <c r="AT36" s="107"/>
      <c r="AU36" s="169"/>
      <c r="AV36" s="107"/>
      <c r="AW36" s="107"/>
      <c r="AX36" s="107"/>
      <c r="AY36" s="107"/>
      <c r="AZ36" s="107"/>
      <c r="BA36" s="107"/>
      <c r="BB36" s="107"/>
      <c r="BC36" s="107"/>
    </row>
    <row r="37" spans="30:55">
      <c r="AD37" s="107"/>
      <c r="AE37" s="107"/>
      <c r="AF37" s="107"/>
      <c r="AG37" s="107"/>
      <c r="AH37" s="107"/>
      <c r="AI37" s="107"/>
      <c r="AJ37" s="107"/>
      <c r="AK37" s="107"/>
      <c r="AL37" s="107"/>
      <c r="AM37" s="107"/>
      <c r="AN37" s="107"/>
      <c r="AO37" s="107"/>
      <c r="AP37" s="107"/>
      <c r="AQ37" s="107"/>
      <c r="AR37" s="107"/>
      <c r="AS37" s="107"/>
      <c r="AT37" s="107"/>
      <c r="AU37" s="169"/>
      <c r="AV37" s="107"/>
      <c r="AW37" s="107"/>
      <c r="AX37" s="107"/>
      <c r="AY37" s="107"/>
      <c r="AZ37" s="107"/>
      <c r="BA37" s="107"/>
      <c r="BB37" s="107"/>
      <c r="BC37" s="107"/>
    </row>
    <row r="38" spans="30:55">
      <c r="AD38" s="107"/>
      <c r="AE38" s="107"/>
      <c r="AF38" s="107"/>
      <c r="AG38" s="107"/>
      <c r="AH38" s="107"/>
      <c r="AI38" s="107"/>
      <c r="AJ38" s="107"/>
      <c r="AK38" s="107"/>
      <c r="AL38" s="107"/>
      <c r="AM38" s="107"/>
      <c r="AN38" s="107"/>
      <c r="AO38" s="107"/>
      <c r="AP38" s="107"/>
      <c r="AQ38" s="107"/>
      <c r="AR38" s="107"/>
      <c r="AS38" s="107"/>
      <c r="AT38" s="107"/>
      <c r="AU38" s="169"/>
      <c r="AV38" s="107"/>
      <c r="AW38" s="107"/>
      <c r="AX38" s="107"/>
      <c r="AY38" s="107"/>
      <c r="AZ38" s="107"/>
      <c r="BA38" s="107"/>
      <c r="BB38" s="107"/>
      <c r="BC38" s="107"/>
    </row>
    <row r="39" spans="30:55">
      <c r="AD39" s="107"/>
      <c r="AE39" s="107"/>
      <c r="AF39" s="107"/>
      <c r="AG39" s="107"/>
      <c r="AH39" s="107"/>
      <c r="AI39" s="107"/>
      <c r="AJ39" s="107"/>
      <c r="AK39" s="107"/>
      <c r="AL39" s="107"/>
      <c r="AM39" s="107"/>
      <c r="AN39" s="107"/>
      <c r="AO39" s="107"/>
      <c r="AP39" s="107"/>
      <c r="AQ39" s="107"/>
      <c r="AR39" s="107"/>
      <c r="AS39" s="107"/>
      <c r="AT39" s="107"/>
      <c r="AU39" s="169"/>
      <c r="AV39" s="107"/>
      <c r="AW39" s="107"/>
      <c r="AX39" s="107"/>
      <c r="AY39" s="107"/>
      <c r="AZ39" s="107"/>
      <c r="BA39" s="107"/>
      <c r="BB39" s="107"/>
      <c r="BC39" s="107"/>
    </row>
  </sheetData>
  <mergeCells count="6">
    <mergeCell ref="C2:BC2"/>
    <mergeCell ref="AD3:BC3"/>
    <mergeCell ref="AD4:BC4"/>
    <mergeCell ref="B3:B5"/>
    <mergeCell ref="C3:AB3"/>
    <mergeCell ref="C4:AB4"/>
  </mergeCells>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Notes</vt:lpstr>
      <vt:lpstr>Charts</vt:lpstr>
      <vt:lpstr>Exports</vt:lpstr>
      <vt:lpstr>ExportsCoreVPA</vt:lpstr>
      <vt:lpstr>ExportsLogs</vt:lpstr>
      <vt:lpstr>ExportsSawnwood</vt:lpstr>
      <vt:lpstr>ExportsVeneer</vt:lpstr>
      <vt:lpstr>ExportsPlywood</vt:lpstr>
      <vt:lpstr>ExportsWoodChips</vt:lpstr>
      <vt:lps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Hewitt</dc:creator>
  <cp:lastModifiedBy>-</cp:lastModifiedBy>
  <cp:lastPrinted>2008-11-14T13:50:02Z</cp:lastPrinted>
  <dcterms:created xsi:type="dcterms:W3CDTF">2008-10-21T07:38:15Z</dcterms:created>
  <dcterms:modified xsi:type="dcterms:W3CDTF">2019-05-04T01:09:43Z</dcterms:modified>
</cp:coreProperties>
</file>